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30" activeTab="4"/>
  </bookViews>
  <sheets>
    <sheet name="ESSP" sheetId="1" r:id="rId1"/>
    <sheet name="PPRS" sheetId="2" r:id="rId2"/>
    <sheet name="SAS" sheetId="3" r:id="rId3"/>
    <sheet name="SMHS" sheetId="4" r:id="rId4"/>
    <sheet name="AALTP" sheetId="5" r:id="rId5"/>
  </sheets>
  <externalReferences>
    <externalReference r:id="rId6"/>
  </externalReferences>
  <definedNames>
    <definedName name="_xlnm._FilterDatabase" localSheetId="2" hidden="1">SAS!$A$1:$P$480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" i="5" l="1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100" i="5" l="1"/>
  <c r="J106" i="4"/>
  <c r="I106" i="4"/>
  <c r="P3" i="3" l="1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81" i="3"/>
  <c r="P282" i="3"/>
  <c r="P283" i="3"/>
  <c r="P284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2" i="3"/>
  <c r="P473" i="3"/>
  <c r="P474" i="3"/>
  <c r="P475" i="3"/>
  <c r="P476" i="3"/>
  <c r="P477" i="3"/>
  <c r="P478" i="3"/>
  <c r="P479" i="3"/>
  <c r="J286" i="3"/>
  <c r="P286" i="3" s="1"/>
  <c r="M285" i="3"/>
  <c r="L285" i="3"/>
  <c r="K285" i="3"/>
  <c r="J285" i="3"/>
  <c r="L280" i="3"/>
  <c r="K280" i="3"/>
  <c r="J280" i="3"/>
  <c r="L279" i="3"/>
  <c r="K279" i="3"/>
  <c r="J279" i="3"/>
  <c r="O278" i="3"/>
  <c r="N278" i="3"/>
  <c r="M278" i="3"/>
  <c r="L278" i="3"/>
  <c r="K278" i="3"/>
  <c r="J278" i="3"/>
  <c r="N262" i="3"/>
  <c r="M262" i="3"/>
  <c r="L262" i="3"/>
  <c r="K262" i="3"/>
  <c r="J262" i="3"/>
  <c r="L232" i="3"/>
  <c r="K232" i="3"/>
  <c r="J232" i="3"/>
  <c r="P2" i="3"/>
  <c r="P278" i="3" l="1"/>
  <c r="P232" i="3"/>
  <c r="P280" i="3"/>
  <c r="P279" i="3"/>
  <c r="P285" i="3"/>
  <c r="P262" i="3"/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24" i="2" s="1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2" i="2"/>
  <c r="J52" i="1" l="1"/>
  <c r="I52" i="1"/>
  <c r="H52" i="1"/>
  <c r="G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52" i="1" s="1"/>
  <c r="P471" i="3"/>
  <c r="L471" i="3"/>
</calcChain>
</file>

<file path=xl/sharedStrings.xml><?xml version="1.0" encoding="utf-8"?>
<sst xmlns="http://schemas.openxmlformats.org/spreadsheetml/2006/main" count="5805" uniqueCount="2511">
  <si>
    <t>Sno.</t>
  </si>
  <si>
    <t xml:space="preserve">Phase </t>
  </si>
  <si>
    <t xml:space="preserve">District </t>
  </si>
  <si>
    <t>S.Code</t>
  </si>
  <si>
    <t>G-III</t>
  </si>
  <si>
    <t>G-IV</t>
  </si>
  <si>
    <t>G-V</t>
  </si>
  <si>
    <t>G-VI</t>
  </si>
  <si>
    <t>G-VII</t>
  </si>
  <si>
    <t>G-VIII</t>
  </si>
  <si>
    <t xml:space="preserve">Total </t>
  </si>
  <si>
    <t>I</t>
  </si>
  <si>
    <t>Sukkur</t>
  </si>
  <si>
    <t>ESSP0041</t>
  </si>
  <si>
    <t>Jamshoro</t>
  </si>
  <si>
    <t>ESSP0046</t>
  </si>
  <si>
    <t>Hyderabad</t>
  </si>
  <si>
    <t>ESSP0053</t>
  </si>
  <si>
    <t>Khairpur</t>
  </si>
  <si>
    <t>ESSP0089</t>
  </si>
  <si>
    <t>Ghotki</t>
  </si>
  <si>
    <t>ESSP0108</t>
  </si>
  <si>
    <t>Shaheedbenazirabad</t>
  </si>
  <si>
    <t>ESSP0156</t>
  </si>
  <si>
    <t>ESSP0181</t>
  </si>
  <si>
    <t>Nausheroferoz</t>
  </si>
  <si>
    <t>ESSP0191</t>
  </si>
  <si>
    <t>ESSP0212</t>
  </si>
  <si>
    <t>ESSP0214</t>
  </si>
  <si>
    <t>ESSP0215</t>
  </si>
  <si>
    <t>ESSP0216</t>
  </si>
  <si>
    <t>ESSP0218</t>
  </si>
  <si>
    <t>ESSP0219</t>
  </si>
  <si>
    <t>ESSP0220</t>
  </si>
  <si>
    <t>ESSP0221</t>
  </si>
  <si>
    <t>ESSP0223</t>
  </si>
  <si>
    <t>ESSP0226</t>
  </si>
  <si>
    <t>ESSP0228</t>
  </si>
  <si>
    <t>ESSP0229</t>
  </si>
  <si>
    <t>ESSP0230</t>
  </si>
  <si>
    <t>ESSP0231</t>
  </si>
  <si>
    <t>ESSP0232</t>
  </si>
  <si>
    <t>ESSP0287</t>
  </si>
  <si>
    <t>Shikarpur</t>
  </si>
  <si>
    <t>ESSP0291</t>
  </si>
  <si>
    <t>TandoAllahyar</t>
  </si>
  <si>
    <t>ESSP0306</t>
  </si>
  <si>
    <t>QamberShadadKot</t>
  </si>
  <si>
    <t>ESSP0314</t>
  </si>
  <si>
    <t>Karachi</t>
  </si>
  <si>
    <t>ESSP0336</t>
  </si>
  <si>
    <t>Sanghar</t>
  </si>
  <si>
    <t>ESSP0442</t>
  </si>
  <si>
    <t>ESSP0457</t>
  </si>
  <si>
    <t>ESSP0463</t>
  </si>
  <si>
    <t>ESSP0465</t>
  </si>
  <si>
    <t>ESSP0473</t>
  </si>
  <si>
    <t>ESSP0530</t>
  </si>
  <si>
    <t>ESSP0535</t>
  </si>
  <si>
    <t>ESSP0558</t>
  </si>
  <si>
    <t>Thatta</t>
  </si>
  <si>
    <t>ESSP0562</t>
  </si>
  <si>
    <t>Jacoababad</t>
  </si>
  <si>
    <t>ESSP0575</t>
  </si>
  <si>
    <t>Mirpurkhas</t>
  </si>
  <si>
    <t>ESSP0581</t>
  </si>
  <si>
    <t>ESSP0602</t>
  </si>
  <si>
    <t>ESSP0620</t>
  </si>
  <si>
    <t>ESSP0623</t>
  </si>
  <si>
    <t>ESSP0645</t>
  </si>
  <si>
    <t>ESSP0663</t>
  </si>
  <si>
    <t>ESSP0783</t>
  </si>
  <si>
    <t>ESSP0796</t>
  </si>
  <si>
    <t>ESSP0801</t>
  </si>
  <si>
    <t>ESSP0808</t>
  </si>
  <si>
    <t>Larkana</t>
  </si>
  <si>
    <t>ESSP0830</t>
  </si>
  <si>
    <t>Umerkot</t>
  </si>
  <si>
    <t>ESSP0849</t>
  </si>
  <si>
    <t>Total</t>
  </si>
  <si>
    <t>DISTRICT</t>
  </si>
  <si>
    <t>S. CODE</t>
  </si>
  <si>
    <t>PHASE</t>
  </si>
  <si>
    <t>III</t>
  </si>
  <si>
    <t>IV</t>
  </si>
  <si>
    <t>V</t>
  </si>
  <si>
    <t>VI</t>
  </si>
  <si>
    <t>VII</t>
  </si>
  <si>
    <t>VIII</t>
  </si>
  <si>
    <t>TOTAL</t>
  </si>
  <si>
    <t>BADIN</t>
  </si>
  <si>
    <t>II</t>
  </si>
  <si>
    <t>DADU</t>
  </si>
  <si>
    <t>GHOTKI</t>
  </si>
  <si>
    <t>JAMSHORO</t>
  </si>
  <si>
    <t>KAMBER @ SHAHDAD KOT</t>
  </si>
  <si>
    <t>Kashmore</t>
  </si>
  <si>
    <t>LARKANA</t>
  </si>
  <si>
    <t>MALIR (KARACHI)</t>
  </si>
  <si>
    <t xml:space="preserve">MITHI </t>
  </si>
  <si>
    <t>SANGHAR</t>
  </si>
  <si>
    <t>SBA</t>
  </si>
  <si>
    <t>SEHWAN</t>
  </si>
  <si>
    <t>THATTA</t>
  </si>
  <si>
    <t>UK</t>
  </si>
  <si>
    <t>S#</t>
  </si>
  <si>
    <t>School Code</t>
  </si>
  <si>
    <t>Category</t>
  </si>
  <si>
    <t>School Name</t>
  </si>
  <si>
    <t xml:space="preserve">School Operator </t>
  </si>
  <si>
    <t>Village</t>
  </si>
  <si>
    <t>UC</t>
  </si>
  <si>
    <t>Taluka</t>
  </si>
  <si>
    <t>District</t>
  </si>
  <si>
    <t>SECONDARY</t>
  </si>
  <si>
    <t>Mian mohammad yousif, prp, high school</t>
  </si>
  <si>
    <t>Rangers public school saiddau</t>
  </si>
  <si>
    <t>Saidau</t>
  </si>
  <si>
    <t>Bilal hingojro</t>
  </si>
  <si>
    <t>Khipro</t>
  </si>
  <si>
    <t>ELEMENTARY</t>
  </si>
  <si>
    <t>Educational project academy</t>
  </si>
  <si>
    <t>Fozia naz</t>
  </si>
  <si>
    <t>Sui gas</t>
  </si>
  <si>
    <t>Ghandtar</t>
  </si>
  <si>
    <t>Nawabshah</t>
  </si>
  <si>
    <t>Shaheed benazirabad</t>
  </si>
  <si>
    <t>Hira public school</t>
  </si>
  <si>
    <t>Muhammed asif</t>
  </si>
  <si>
    <t>Ghati stop</t>
  </si>
  <si>
    <t>Banbhari</t>
  </si>
  <si>
    <t>Naushehro feroz</t>
  </si>
  <si>
    <t>PRIMARY</t>
  </si>
  <si>
    <t>Al- mairaj public school</t>
  </si>
  <si>
    <t>Asif ali</t>
  </si>
  <si>
    <t>Muhammad ramzan mungio</t>
  </si>
  <si>
    <t>Darya khan mari</t>
  </si>
  <si>
    <t>Kiran public school</t>
  </si>
  <si>
    <t>Moazzam shabir magsi</t>
  </si>
  <si>
    <t>Ward # 11 darya khan mari</t>
  </si>
  <si>
    <t>Dua public school</t>
  </si>
  <si>
    <t>Abdul rasheed detho</t>
  </si>
  <si>
    <t>Meer muhammad tagar</t>
  </si>
  <si>
    <t>Koor hussan</t>
  </si>
  <si>
    <t>Moomal public school</t>
  </si>
  <si>
    <t>Muhammad moin</t>
  </si>
  <si>
    <t>Rab rakhio solangi</t>
  </si>
  <si>
    <t>Qasim khai</t>
  </si>
  <si>
    <t xml:space="preserve">Bhirya </t>
  </si>
  <si>
    <t>Sadaf oxford public school</t>
  </si>
  <si>
    <t>Muhammad usman</t>
  </si>
  <si>
    <t>Noor muhammad bhanmbro</t>
  </si>
  <si>
    <t>Kehar</t>
  </si>
  <si>
    <t>Oxford english public school</t>
  </si>
  <si>
    <t>Hakiman</t>
  </si>
  <si>
    <t>Bheromal plot</t>
  </si>
  <si>
    <t>Shahpur chakar</t>
  </si>
  <si>
    <t>Shahdadpur</t>
  </si>
  <si>
    <t>Indus public school</t>
  </si>
  <si>
    <t>Javed-ur-rehman</t>
  </si>
  <si>
    <t>Berani</t>
  </si>
  <si>
    <t>Jam nawaz ali</t>
  </si>
  <si>
    <t>City model school</t>
  </si>
  <si>
    <t>Rashid ahmed khan</t>
  </si>
  <si>
    <t>Zahid town</t>
  </si>
  <si>
    <t>Uc-1</t>
  </si>
  <si>
    <t>Maan english public school</t>
  </si>
  <si>
    <t>Wahid bux</t>
  </si>
  <si>
    <t>Village gul muhammad lagahri</t>
  </si>
  <si>
    <t>Maldasi</t>
  </si>
  <si>
    <t>Ameer model school</t>
  </si>
  <si>
    <t>Ameer bux</t>
  </si>
  <si>
    <t>Mitha jajuho</t>
  </si>
  <si>
    <t>Kamal dero</t>
  </si>
  <si>
    <t>Kandiaro</t>
  </si>
  <si>
    <t>Al-mehdi model school</t>
  </si>
  <si>
    <t>Afsar ali</t>
  </si>
  <si>
    <t>Walidad waghio</t>
  </si>
  <si>
    <t>Lakha road</t>
  </si>
  <si>
    <t>Mehrabpur</t>
  </si>
  <si>
    <t xml:space="preserve">Ali model school </t>
  </si>
  <si>
    <t>Shahmeer dahari</t>
  </si>
  <si>
    <t>Primary girls school qasim waghio</t>
  </si>
  <si>
    <t>Ayaz hussain</t>
  </si>
  <si>
    <t>Qasim waghio</t>
  </si>
  <si>
    <t>Ali public school</t>
  </si>
  <si>
    <t>Shahla gul</t>
  </si>
  <si>
    <t>Moosa arain (beri)</t>
  </si>
  <si>
    <t>Masar-ji-wah</t>
  </si>
  <si>
    <t>Farah naz public school</t>
  </si>
  <si>
    <t>Mazhar ali</t>
  </si>
  <si>
    <t>N.Feroz</t>
  </si>
  <si>
    <t>Tawakal public school</t>
  </si>
  <si>
    <t>Soonharo khan</t>
  </si>
  <si>
    <t>Raheem dad rajper</t>
  </si>
  <si>
    <t>Jaindo rajper</t>
  </si>
  <si>
    <t>Sunrise public primary girls school</t>
  </si>
  <si>
    <t>Waheed ali sargani</t>
  </si>
  <si>
    <t>Paryal sargani</t>
  </si>
  <si>
    <t>Mouhbbat dero</t>
  </si>
  <si>
    <t>Asma public school</t>
  </si>
  <si>
    <t>Muhammad younis</t>
  </si>
  <si>
    <t>Sindh colony</t>
  </si>
  <si>
    <t>Fato bilal</t>
  </si>
  <si>
    <t>Moro</t>
  </si>
  <si>
    <t>Al-khair elementry public school</t>
  </si>
  <si>
    <t>Muhammad qabool</t>
  </si>
  <si>
    <t>Phull city</t>
  </si>
  <si>
    <t>Phull</t>
  </si>
  <si>
    <t>New oxfoed public school</t>
  </si>
  <si>
    <t>Community development foundation</t>
  </si>
  <si>
    <t>Maharr colony</t>
  </si>
  <si>
    <t>Pir zakri</t>
  </si>
  <si>
    <t>Sakrand</t>
  </si>
  <si>
    <t>Azad public school</t>
  </si>
  <si>
    <t>Citizen welfare association</t>
  </si>
  <si>
    <t>Bhirya road city</t>
  </si>
  <si>
    <t>Bhirya road</t>
  </si>
  <si>
    <t>Star grammer school</t>
  </si>
  <si>
    <t>Ali education and welfare society</t>
  </si>
  <si>
    <t>Syed zafar shah colony</t>
  </si>
  <si>
    <t>Padidan</t>
  </si>
  <si>
    <t>Indus education accadamy</t>
  </si>
  <si>
    <t>Indus welfare association</t>
  </si>
  <si>
    <t>Village kurkali</t>
  </si>
  <si>
    <t>Kurkali</t>
  </si>
  <si>
    <t>Sinjhoro</t>
  </si>
  <si>
    <t>Zenab model school</t>
  </si>
  <si>
    <t>Insani falahi organization</t>
  </si>
  <si>
    <t>Barkakt village</t>
  </si>
  <si>
    <t>Uc-2</t>
  </si>
  <si>
    <t>Zawar shahan malookani school</t>
  </si>
  <si>
    <t>Green rural development organization</t>
  </si>
  <si>
    <t>Village zawar shahan malookani</t>
  </si>
  <si>
    <t>Girls middle school</t>
  </si>
  <si>
    <t>Regional agriculture development organisation</t>
  </si>
  <si>
    <t>Fateh mohd aarain village</t>
  </si>
  <si>
    <t>Gher gaju</t>
  </si>
  <si>
    <t>Modern public school rajper village</t>
  </si>
  <si>
    <t>Modern educational society</t>
  </si>
  <si>
    <t>Rajper muhla</t>
  </si>
  <si>
    <t>Modern public school fatan faqeer</t>
  </si>
  <si>
    <t>Fatan faqeer</t>
  </si>
  <si>
    <t>EX239</t>
  </si>
  <si>
    <t>Insaf public school</t>
  </si>
  <si>
    <t>Golo dahri</t>
  </si>
  <si>
    <t>Bhora</t>
  </si>
  <si>
    <t>EX246</t>
  </si>
  <si>
    <t>Sorath home school</t>
  </si>
  <si>
    <t>Devcon</t>
  </si>
  <si>
    <t>Village khabar ghaho</t>
  </si>
  <si>
    <t>EX247</t>
  </si>
  <si>
    <t xml:space="preserve">Sasai home school </t>
  </si>
  <si>
    <t>Village khudadad kapri</t>
  </si>
  <si>
    <t>EX248</t>
  </si>
  <si>
    <t>Al-mehran public school</t>
  </si>
  <si>
    <t>Al-mehran welfare association</t>
  </si>
  <si>
    <t>Miandad mangrio</t>
  </si>
  <si>
    <t>EX252</t>
  </si>
  <si>
    <t>Rubela public school</t>
  </si>
  <si>
    <t>Kachhi goth</t>
  </si>
  <si>
    <t xml:space="preserve">Jafaar khan laghari </t>
  </si>
  <si>
    <t>EX253</t>
  </si>
  <si>
    <t>Mehran cadit school</t>
  </si>
  <si>
    <t>Zafar town</t>
  </si>
  <si>
    <t>EX254</t>
  </si>
  <si>
    <t>Rabia public school</t>
  </si>
  <si>
    <t>Chhabarlo road, jhol</t>
  </si>
  <si>
    <t>Jhol</t>
  </si>
  <si>
    <t>EX255</t>
  </si>
  <si>
    <t>Shama public school</t>
  </si>
  <si>
    <t>Village 22 chak</t>
  </si>
  <si>
    <t>Khadro</t>
  </si>
  <si>
    <t>Hajji muharam sargani</t>
  </si>
  <si>
    <t>Raz public school</t>
  </si>
  <si>
    <t>Shahjahan</t>
  </si>
  <si>
    <t>Bijaani laghari</t>
  </si>
  <si>
    <t xml:space="preserve">Fato bilal </t>
  </si>
  <si>
    <t>Musswar model school</t>
  </si>
  <si>
    <t>Safia khatoon</t>
  </si>
  <si>
    <t>Noor muhammad luck</t>
  </si>
  <si>
    <t>Allahyar mari</t>
  </si>
  <si>
    <t>Sachal community model school</t>
  </si>
  <si>
    <t>Mohammad ramzan nangraj</t>
  </si>
  <si>
    <t>Ward no 2</t>
  </si>
  <si>
    <t>Roshanabad primary school</t>
  </si>
  <si>
    <t>Irshad ali sahito</t>
  </si>
  <si>
    <t>Pahalwan jarwar</t>
  </si>
  <si>
    <t>Kotri kabeer</t>
  </si>
  <si>
    <t>Hot jo wahan elementry school</t>
  </si>
  <si>
    <t>Village welfare society</t>
  </si>
  <si>
    <t>Hot jo wahan</t>
  </si>
  <si>
    <t>Huberi</t>
  </si>
  <si>
    <t>Qazi ahmed</t>
  </si>
  <si>
    <t>RBCS116</t>
  </si>
  <si>
    <t xml:space="preserve">PRIMARY </t>
  </si>
  <si>
    <t>Rbcs haji ahmed lakho</t>
  </si>
  <si>
    <t>Haji ahmed lakho</t>
  </si>
  <si>
    <t>RBCS117</t>
  </si>
  <si>
    <t>Rbcs haji jani kolai</t>
  </si>
  <si>
    <t>Haji jani kaloi</t>
  </si>
  <si>
    <t>Manik thahim</t>
  </si>
  <si>
    <t>Tando adam</t>
  </si>
  <si>
    <t>RBCS118</t>
  </si>
  <si>
    <t xml:space="preserve">Rbcs mehar khan mulkani  </t>
  </si>
  <si>
    <t>Mehar khan malookani</t>
  </si>
  <si>
    <t>RBCS119</t>
  </si>
  <si>
    <t>Rbcs haji mitho lagahri</t>
  </si>
  <si>
    <t>Haji bachal mitho leghari</t>
  </si>
  <si>
    <t>Jaffar lagari</t>
  </si>
  <si>
    <t>RBCS120</t>
  </si>
  <si>
    <t>Rbcs allah wasryo brohi</t>
  </si>
  <si>
    <t>Allah wasayo brohi</t>
  </si>
  <si>
    <t>Jatia</t>
  </si>
  <si>
    <t>RBCS121</t>
  </si>
  <si>
    <t>Rbcs sono khan lohar</t>
  </si>
  <si>
    <t>Sonu khan lohar</t>
  </si>
  <si>
    <t>Soomar fakir</t>
  </si>
  <si>
    <t>RBCS122</t>
  </si>
  <si>
    <t>Rbcs sodho thahim</t>
  </si>
  <si>
    <t>Sodho thahim</t>
  </si>
  <si>
    <t>RBCS123</t>
  </si>
  <si>
    <t>Rbcs manik thahim</t>
  </si>
  <si>
    <t>Manak thaheem</t>
  </si>
  <si>
    <t>RBCS124</t>
  </si>
  <si>
    <t>Rbcs khair bux bugti</t>
  </si>
  <si>
    <t>Khair bux bughti</t>
  </si>
  <si>
    <t>RBCS125</t>
  </si>
  <si>
    <t>Rbcs pir murad shah</t>
  </si>
  <si>
    <t>Pir murad shah</t>
  </si>
  <si>
    <t>Jaffar khan lagari</t>
  </si>
  <si>
    <t>RBCS127</t>
  </si>
  <si>
    <t>Rbcs abdullah thahim</t>
  </si>
  <si>
    <t>Abdullah thahim</t>
  </si>
  <si>
    <t>RBCS128</t>
  </si>
  <si>
    <t>Rbcs uris brohi</t>
  </si>
  <si>
    <t>Muhammad uris brohi</t>
  </si>
  <si>
    <t>Kurkli</t>
  </si>
  <si>
    <t>RBCS129</t>
  </si>
  <si>
    <t>Rbcs badal thahim</t>
  </si>
  <si>
    <t>Badal thahim</t>
  </si>
  <si>
    <t>RBCS130</t>
  </si>
  <si>
    <t>Rbcs ghulam hyder thahim</t>
  </si>
  <si>
    <t>Ghulam haider thaheem</t>
  </si>
  <si>
    <t>NEWSAS249</t>
  </si>
  <si>
    <t xml:space="preserve"> dharti public school</t>
  </si>
  <si>
    <t>Dharti development foundation</t>
  </si>
  <si>
    <t>Ghulam akbar machi</t>
  </si>
  <si>
    <t>Mohabbat dero</t>
  </si>
  <si>
    <t>Kandyaro</t>
  </si>
  <si>
    <t>Sakhi jam datar school</t>
  </si>
  <si>
    <t>Sohrab</t>
  </si>
  <si>
    <t>Ghullam mohd nareejo</t>
  </si>
  <si>
    <t>Joro shar</t>
  </si>
  <si>
    <t>Daur</t>
  </si>
  <si>
    <t>EX116</t>
  </si>
  <si>
    <t>Ghosia fsp</t>
  </si>
  <si>
    <t>Ghosia fellowship school</t>
  </si>
  <si>
    <t>Kunb darhoon</t>
  </si>
  <si>
    <t>Asad public school</t>
  </si>
  <si>
    <t>Allah dino</t>
  </si>
  <si>
    <t>Abdullah buriro, dars stop</t>
  </si>
  <si>
    <t>Daras</t>
  </si>
  <si>
    <t>NEWSAS251</t>
  </si>
  <si>
    <t>Tcf sas school padd</t>
  </si>
  <si>
    <t>The citizens foundation</t>
  </si>
  <si>
    <t>Hashim shah padd</t>
  </si>
  <si>
    <t>Mirzabad</t>
  </si>
  <si>
    <t>Kazi ahmed</t>
  </si>
  <si>
    <t xml:space="preserve">Shaheed benazirabad </t>
  </si>
  <si>
    <t>Muhammad bux brohi school</t>
  </si>
  <si>
    <t>Village muhammad bux brohi</t>
  </si>
  <si>
    <t>Hot wasan</t>
  </si>
  <si>
    <t xml:space="preserve">Z/a junejo model school </t>
  </si>
  <si>
    <t>Sajid ali</t>
  </si>
  <si>
    <t>Izzat ji wandh</t>
  </si>
  <si>
    <t>Kandhar</t>
  </si>
  <si>
    <t>Garhi yaseen</t>
  </si>
  <si>
    <t>Al mudasir public school</t>
  </si>
  <si>
    <t xml:space="preserve">Naimatullah jokhio </t>
  </si>
  <si>
    <t>Dakhan</t>
  </si>
  <si>
    <t>Aims-atiq imperial model school</t>
  </si>
  <si>
    <t>Muhammad aslam</t>
  </si>
  <si>
    <t>New shaikh mohalla madeji</t>
  </si>
  <si>
    <t>Madeji ward 1</t>
  </si>
  <si>
    <t xml:space="preserve">Al qasima public school </t>
  </si>
  <si>
    <t xml:space="preserve">Toufiq ahmed </t>
  </si>
  <si>
    <t xml:space="preserve">Samo junejo </t>
  </si>
  <si>
    <t xml:space="preserve">Jindo dero </t>
  </si>
  <si>
    <t>Golden public school</t>
  </si>
  <si>
    <t>Muhammad rafique</t>
  </si>
  <si>
    <t>Burira colony</t>
  </si>
  <si>
    <t>Aqsa public school village taj mohammad</t>
  </si>
  <si>
    <t>Rahmatullah soomro</t>
  </si>
  <si>
    <t>Mohammad moosa sundrani</t>
  </si>
  <si>
    <t>Karan shareef</t>
  </si>
  <si>
    <t>The valley of education mirokhan</t>
  </si>
  <si>
    <t xml:space="preserve">Nazir hussain bhatti </t>
  </si>
  <si>
    <t>Memon muhalla</t>
  </si>
  <si>
    <t>Mirokhan</t>
  </si>
  <si>
    <t>Qamber shahdadkot</t>
  </si>
  <si>
    <t>Iqra academy of education</t>
  </si>
  <si>
    <t>Ashfaque ahsan</t>
  </si>
  <si>
    <t>Gharib abad</t>
  </si>
  <si>
    <t>New dero ward 5</t>
  </si>
  <si>
    <t>Rato dero</t>
  </si>
  <si>
    <t xml:space="preserve">Gul noor public school </t>
  </si>
  <si>
    <t>Mohalla sikandar abad</t>
  </si>
  <si>
    <t>New dero ward 1</t>
  </si>
  <si>
    <t>Al -sattar model school</t>
  </si>
  <si>
    <t>Adeel ahsan</t>
  </si>
  <si>
    <t>Khan wah</t>
  </si>
  <si>
    <t>Pir bux bhutto</t>
  </si>
  <si>
    <t xml:space="preserve">Adeel model school </t>
  </si>
  <si>
    <t xml:space="preserve">Chodha </t>
  </si>
  <si>
    <t xml:space="preserve">Pir bux bhutto </t>
  </si>
  <si>
    <t xml:space="preserve">Royal public school </t>
  </si>
  <si>
    <t xml:space="preserve">Mumtaz ali abro </t>
  </si>
  <si>
    <t xml:space="preserve">Bakrani </t>
  </si>
  <si>
    <t>Mad bahu</t>
  </si>
  <si>
    <t>Bakrani</t>
  </si>
  <si>
    <t>Schal public school</t>
  </si>
  <si>
    <t xml:space="preserve">Manthar ali </t>
  </si>
  <si>
    <t>Shah muhammad jeho</t>
  </si>
  <si>
    <t>Naushahro abro</t>
  </si>
  <si>
    <t>Bilal public school</t>
  </si>
  <si>
    <t>Muhammad tahir</t>
  </si>
  <si>
    <t>Bodo</t>
  </si>
  <si>
    <t>Bhirkan</t>
  </si>
  <si>
    <t>Lakhi</t>
  </si>
  <si>
    <t xml:space="preserve">Mudasir model school </t>
  </si>
  <si>
    <t>Mumtaz khatoon</t>
  </si>
  <si>
    <t xml:space="preserve">Bhawand lakha </t>
  </si>
  <si>
    <t xml:space="preserve">Kamber </t>
  </si>
  <si>
    <t>Lareeb model school</t>
  </si>
  <si>
    <t xml:space="preserve">Muzaffar ali </t>
  </si>
  <si>
    <t xml:space="preserve">Nazar muhalla larkana </t>
  </si>
  <si>
    <t>Uc-6</t>
  </si>
  <si>
    <t xml:space="preserve">Sachal model school badah </t>
  </si>
  <si>
    <t xml:space="preserve">Farooq ali </t>
  </si>
  <si>
    <t xml:space="preserve">Badah </t>
  </si>
  <si>
    <t>Badah 2</t>
  </si>
  <si>
    <t xml:space="preserve">Dokri </t>
  </si>
  <si>
    <t>Shaheed moulai khan</t>
  </si>
  <si>
    <t>Rukhsar</t>
  </si>
  <si>
    <t>Bhoua p/o khanpur</t>
  </si>
  <si>
    <t>Khanpur</t>
  </si>
  <si>
    <t>Ali model school warah</t>
  </si>
  <si>
    <t>Ali hyder joyo</t>
  </si>
  <si>
    <t>Warah</t>
  </si>
  <si>
    <t xml:space="preserve">Shah lateef model school </t>
  </si>
  <si>
    <t>Bhattai muhalla dokri</t>
  </si>
  <si>
    <t>Dokri</t>
  </si>
  <si>
    <t>Roshini elementary model school</t>
  </si>
  <si>
    <t>Community development network (warah)</t>
  </si>
  <si>
    <t>Syed colony nasirabad</t>
  </si>
  <si>
    <t>Nasirabad</t>
  </si>
  <si>
    <t>Kamber skdt</t>
  </si>
  <si>
    <t>EX007</t>
  </si>
  <si>
    <t>Ielp mitho dero</t>
  </si>
  <si>
    <t>Community development network (larkana)</t>
  </si>
  <si>
    <t>Mitho dero</t>
  </si>
  <si>
    <t>EX024</t>
  </si>
  <si>
    <t>Rais habibullah elementary model school</t>
  </si>
  <si>
    <t xml:space="preserve">Kamber kot </t>
  </si>
  <si>
    <t>Yaro dero</t>
  </si>
  <si>
    <t>EX031</t>
  </si>
  <si>
    <t xml:space="preserve">Umeed ali elementary model school </t>
  </si>
  <si>
    <t>EX272</t>
  </si>
  <si>
    <t>Mohen ji jholi</t>
  </si>
  <si>
    <t>Indus development association</t>
  </si>
  <si>
    <t>Imam bux mallah</t>
  </si>
  <si>
    <t>Bagi</t>
  </si>
  <si>
    <t>EX274</t>
  </si>
  <si>
    <t>Bhitai school</t>
  </si>
  <si>
    <t>Bhale dino abro</t>
  </si>
  <si>
    <t>EX282</t>
  </si>
  <si>
    <t>Banzie model school thul</t>
  </si>
  <si>
    <t>Shaheed shahnawaz khan memorial social welfare association</t>
  </si>
  <si>
    <t>Moosa wah</t>
  </si>
  <si>
    <t>Thul nau</t>
  </si>
  <si>
    <t>Thul</t>
  </si>
  <si>
    <t>Jacobabad</t>
  </si>
  <si>
    <t>Zarkhail</t>
  </si>
  <si>
    <t>NEWSAS356</t>
  </si>
  <si>
    <t>Sas model primary school malhi</t>
  </si>
  <si>
    <t>Strengthening participatory organization</t>
  </si>
  <si>
    <t>Malhi</t>
  </si>
  <si>
    <t>NEWSAS357</t>
  </si>
  <si>
    <t>Sas model primary school nawab buriro</t>
  </si>
  <si>
    <t>Nawab buriro</t>
  </si>
  <si>
    <t>Jahangir wah</t>
  </si>
  <si>
    <t>Thull</t>
  </si>
  <si>
    <t>Ilm jo soojhro</t>
  </si>
  <si>
    <t>Shahana bhurgri</t>
  </si>
  <si>
    <t>Noorani nagar</t>
  </si>
  <si>
    <t>Qasimabad 1</t>
  </si>
  <si>
    <t>Bismillah educational model acdemy</t>
  </si>
  <si>
    <t>Salma parveen</t>
  </si>
  <si>
    <t xml:space="preserve">Cmesry bagh </t>
  </si>
  <si>
    <t>Kotri uc- 1</t>
  </si>
  <si>
    <t>Kotri</t>
  </si>
  <si>
    <t>Ahsas educational academy</t>
  </si>
  <si>
    <t>Imtiaz ali</t>
  </si>
  <si>
    <t>Lakhra wapda colony</t>
  </si>
  <si>
    <t>Lkahra</t>
  </si>
  <si>
    <t>Manjhand</t>
  </si>
  <si>
    <t>Irfan public school</t>
  </si>
  <si>
    <t xml:space="preserve">Azhar hussain jamali </t>
  </si>
  <si>
    <t>Amar town</t>
  </si>
  <si>
    <t>Moosa khatiyan</t>
  </si>
  <si>
    <t>Sindh public school</t>
  </si>
  <si>
    <t>Imran khan</t>
  </si>
  <si>
    <t>Khan pur</t>
  </si>
  <si>
    <t>Laat primary school</t>
  </si>
  <si>
    <t>Gul bano</t>
  </si>
  <si>
    <t>Goddar khokhar</t>
  </si>
  <si>
    <t>Karam khan nizamani</t>
  </si>
  <si>
    <t>Hala</t>
  </si>
  <si>
    <t>Matiari</t>
  </si>
  <si>
    <t xml:space="preserve">Al shahbaz public school </t>
  </si>
  <si>
    <t>Irfan ali</t>
  </si>
  <si>
    <t>Usman balal</t>
  </si>
  <si>
    <t>Bhanoth</t>
  </si>
  <si>
    <t>Oscar public school</t>
  </si>
  <si>
    <t>Saima parveen</t>
  </si>
  <si>
    <t>Bhittai colony</t>
  </si>
  <si>
    <t>Khyber educational academy</t>
  </si>
  <si>
    <t xml:space="preserve">Participatery research &amp;development organization </t>
  </si>
  <si>
    <t>Ibrahim khoso</t>
  </si>
  <si>
    <t>Sekhat</t>
  </si>
  <si>
    <t>Sarwari public school</t>
  </si>
  <si>
    <t>Shama develoment &amp; welfare organization</t>
  </si>
  <si>
    <t>Solangi mohallah</t>
  </si>
  <si>
    <t>Saeedabad</t>
  </si>
  <si>
    <t>Al madni primary school</t>
  </si>
  <si>
    <t>Al madni social welfare development organization</t>
  </si>
  <si>
    <t>Barkat ali bhatti</t>
  </si>
  <si>
    <t>Shah alam shah jee wasi</t>
  </si>
  <si>
    <t>Joat primary school</t>
  </si>
  <si>
    <t xml:space="preserve">Sorath samaji taraqyati tanzeem </t>
  </si>
  <si>
    <t>Poolan khan baladi</t>
  </si>
  <si>
    <t>Hoosri</t>
  </si>
  <si>
    <t>The shining star</t>
  </si>
  <si>
    <t xml:space="preserve">Bakhtawar welfare association </t>
  </si>
  <si>
    <t>Abbas town</t>
  </si>
  <si>
    <t xml:space="preserve">Hussain public school </t>
  </si>
  <si>
    <t>Jamshoro social development organization</t>
  </si>
  <si>
    <t xml:space="preserve">Ganjo takar </t>
  </si>
  <si>
    <t>Latifabad 16</t>
  </si>
  <si>
    <t>Noor shah colony</t>
  </si>
  <si>
    <t>Jamshoro 10</t>
  </si>
  <si>
    <t>Peradise public school</t>
  </si>
  <si>
    <t>Rassol bux bhatti</t>
  </si>
  <si>
    <t>17 husry</t>
  </si>
  <si>
    <t>Sunshine model school</t>
  </si>
  <si>
    <t>Sustainable economic empowerment &amp; progresseive society</t>
  </si>
  <si>
    <t>Dhanibux khaskheli</t>
  </si>
  <si>
    <t>Bhahno bozdar</t>
  </si>
  <si>
    <t>Tando allahyar</t>
  </si>
  <si>
    <t xml:space="preserve">Sun shain model school </t>
  </si>
  <si>
    <t>Ismail kkhaskhekle</t>
  </si>
  <si>
    <t>Tajpur</t>
  </si>
  <si>
    <t>Mehran education academy</t>
  </si>
  <si>
    <t>Allah dino chand</t>
  </si>
  <si>
    <t>Bhit shah</t>
  </si>
  <si>
    <t>Udero lal model educational acdemy</t>
  </si>
  <si>
    <t xml:space="preserve">Sawal chowk rallway  station </t>
  </si>
  <si>
    <t xml:space="preserve">Udero lal </t>
  </si>
  <si>
    <t>Molvi shafi muhammad giorls school</t>
  </si>
  <si>
    <t>Indus research and development association (irada)</t>
  </si>
  <si>
    <t>Shah muhammad dahri</t>
  </si>
  <si>
    <t>Molvi shafi muhammad girls school</t>
  </si>
  <si>
    <t>Mansoora depr</t>
  </si>
  <si>
    <t>Zairpir</t>
  </si>
  <si>
    <t>Syed shah dino shah girls school</t>
  </si>
  <si>
    <t>Ajan shah</t>
  </si>
  <si>
    <t>Bhitshah</t>
  </si>
  <si>
    <t>EX109</t>
  </si>
  <si>
    <t>Mehran fs</t>
  </si>
  <si>
    <t>Mehran fellowship school</t>
  </si>
  <si>
    <t>Dural khan khoso</t>
  </si>
  <si>
    <t>Old hala</t>
  </si>
  <si>
    <t>EX110</t>
  </si>
  <si>
    <t>Shah habib fsp</t>
  </si>
  <si>
    <t>Shah habib fellowship school</t>
  </si>
  <si>
    <t>EX111</t>
  </si>
  <si>
    <t>Mari muhammad khan po box hala matyari</t>
  </si>
  <si>
    <t>Marvi fellowship school</t>
  </si>
  <si>
    <t>Mari muhammad khan</t>
  </si>
  <si>
    <t>Bharoth</t>
  </si>
  <si>
    <t>EX113</t>
  </si>
  <si>
    <t>Bhatai fsp</t>
  </si>
  <si>
    <t>Bhittai fellowship school</t>
  </si>
  <si>
    <t>Peer fazal ul haq ootaq</t>
  </si>
  <si>
    <t>EX114</t>
  </si>
  <si>
    <t>Latif fsp</t>
  </si>
  <si>
    <t>Latif fellowship school</t>
  </si>
  <si>
    <t>Latif colony</t>
  </si>
  <si>
    <t>EX115</t>
  </si>
  <si>
    <t>Shaheed waris school</t>
  </si>
  <si>
    <t>Shaheed waris fellowship school</t>
  </si>
  <si>
    <t>Misri jakhreja</t>
  </si>
  <si>
    <t>EX117</t>
  </si>
  <si>
    <t>Jahan khan fsp</t>
  </si>
  <si>
    <t>Jehan khan fellowship school</t>
  </si>
  <si>
    <t>Sukhio mirjat</t>
  </si>
  <si>
    <t>Hala old</t>
  </si>
  <si>
    <t>EX120</t>
  </si>
  <si>
    <t>Sobho khan felloship school</t>
  </si>
  <si>
    <t>Sobho khan fellowship school</t>
  </si>
  <si>
    <t>Haji kabho khan batti</t>
  </si>
  <si>
    <t>Bhao khan pathan</t>
  </si>
  <si>
    <t>EX121</t>
  </si>
  <si>
    <t>Muhammad ali fsp</t>
  </si>
  <si>
    <t>Muhammad ali fellowship school</t>
  </si>
  <si>
    <t>Muhammad ali sangrasi</t>
  </si>
  <si>
    <t>Nooh hothiani</t>
  </si>
  <si>
    <t xml:space="preserve">City primary school </t>
  </si>
  <si>
    <t xml:space="preserve">City social welfare association </t>
  </si>
  <si>
    <t>Shenshah</t>
  </si>
  <si>
    <t>EX106</t>
  </si>
  <si>
    <t>Shaheed parveen fsp</t>
  </si>
  <si>
    <t>Shaheed parveen fellowship school</t>
  </si>
  <si>
    <t>Darya khan talpur</t>
  </si>
  <si>
    <t>Faqeer nooh hothiani</t>
  </si>
  <si>
    <t>The sky english medium school</t>
  </si>
  <si>
    <t>Zakir ali</t>
  </si>
  <si>
    <t>Qasim bughio</t>
  </si>
  <si>
    <t xml:space="preserve">Saima siddiqa public school </t>
  </si>
  <si>
    <t>Abdul khalique</t>
  </si>
  <si>
    <t>Udero lal</t>
  </si>
  <si>
    <t>Hdpc primary school</t>
  </si>
  <si>
    <t>Human development &amp; peace commision (hdpc)</t>
  </si>
  <si>
    <t>Jam khan almani</t>
  </si>
  <si>
    <t>Tando fazal</t>
  </si>
  <si>
    <t>JMS01010</t>
  </si>
  <si>
    <t>Sindh rangers sehwan high school jamshoro</t>
  </si>
  <si>
    <t>Sindh rangers sehwan community centre jamshoro</t>
  </si>
  <si>
    <t>Gulshan e shahbaz</t>
  </si>
  <si>
    <t>Bulari ward no 11</t>
  </si>
  <si>
    <t>Mehran public school</t>
  </si>
  <si>
    <t>Sehrish nagar</t>
  </si>
  <si>
    <t>Qasimabad</t>
  </si>
  <si>
    <t>Al-madina public school</t>
  </si>
  <si>
    <t xml:space="preserve">Popat chandio marri baloch </t>
  </si>
  <si>
    <t>Allah  bachayo shoro</t>
  </si>
  <si>
    <t>RBCS023</t>
  </si>
  <si>
    <t>Jaro khan rind</t>
  </si>
  <si>
    <t>Wahid khoso</t>
  </si>
  <si>
    <t>Seri</t>
  </si>
  <si>
    <t>RBCS024</t>
  </si>
  <si>
    <t>Ahsan solangi</t>
  </si>
  <si>
    <t>Ashsan solangi</t>
  </si>
  <si>
    <t>Seri+halepota</t>
  </si>
  <si>
    <t>RBCS025</t>
  </si>
  <si>
    <t>Jammal kachhi</t>
  </si>
  <si>
    <t>Ashir jibran</t>
  </si>
  <si>
    <t>Jamal kachi</t>
  </si>
  <si>
    <t>RBCS029</t>
  </si>
  <si>
    <t>Karima ameer aabri</t>
  </si>
  <si>
    <t>Kareema abri</t>
  </si>
  <si>
    <t>Sawan khan</t>
  </si>
  <si>
    <t>RBCS030</t>
  </si>
  <si>
    <t>Soomar kaleri</t>
  </si>
  <si>
    <t>Haji sawan khan gopang</t>
  </si>
  <si>
    <t>RBCS033</t>
  </si>
  <si>
    <t xml:space="preserve">Allah rakhio </t>
  </si>
  <si>
    <t>Education research foundation</t>
  </si>
  <si>
    <t>Allah rakhio mondhrani khoso</t>
  </si>
  <si>
    <t>RBCS037</t>
  </si>
  <si>
    <t>Bhattai colony</t>
  </si>
  <si>
    <t xml:space="preserve">Bhitai colony site area </t>
  </si>
  <si>
    <t>Basti</t>
  </si>
  <si>
    <t>NEWSAS186</t>
  </si>
  <si>
    <t>Indus elementary school sultan farash</t>
  </si>
  <si>
    <t>Indus education foundation (ief)</t>
  </si>
  <si>
    <t>Sultan farash</t>
  </si>
  <si>
    <t>4-karam khan nizamani</t>
  </si>
  <si>
    <t>NEWSAS187</t>
  </si>
  <si>
    <t>Indus primary  school soomar  kerio</t>
  </si>
  <si>
    <t>Haji soomar keerio</t>
  </si>
  <si>
    <t>5-bhit shah</t>
  </si>
  <si>
    <t>NEWSAS188</t>
  </si>
  <si>
    <t>Indus primary school</t>
  </si>
  <si>
    <t>Khanoth</t>
  </si>
  <si>
    <t>6-old hala</t>
  </si>
  <si>
    <t>NEWSAS189</t>
  </si>
  <si>
    <t>Indus primary  school   bhado saeedabad</t>
  </si>
  <si>
    <t>Bhado saeedabad</t>
  </si>
  <si>
    <t>1-saeedabad</t>
  </si>
  <si>
    <t>NEWSAS190</t>
  </si>
  <si>
    <t>Indus primary school muhammad khan hajano</t>
  </si>
  <si>
    <t>Muhammad khan hajano</t>
  </si>
  <si>
    <t>2-shah mir rahu</t>
  </si>
  <si>
    <t>NEWSAS239</t>
  </si>
  <si>
    <t>Muhammad ishaque lalani</t>
  </si>
  <si>
    <t>Indus resource centre (irc)</t>
  </si>
  <si>
    <t>Ishaque lalani</t>
  </si>
  <si>
    <t>Thano bola khan</t>
  </si>
  <si>
    <t>NEWSAS246</t>
  </si>
  <si>
    <t>Irc essa dall</t>
  </si>
  <si>
    <t>Babbar stop</t>
  </si>
  <si>
    <t>NEWSAS247</t>
  </si>
  <si>
    <t>Mohamad khan burohi</t>
  </si>
  <si>
    <t>Mohammad khan brohi 2</t>
  </si>
  <si>
    <t>NEWSAS194</t>
  </si>
  <si>
    <t xml:space="preserve">Osar elementary  haji khan budhani </t>
  </si>
  <si>
    <t>Osar foundation (trust)</t>
  </si>
  <si>
    <t>Bbudhani</t>
  </si>
  <si>
    <t>Massu bhurgri</t>
  </si>
  <si>
    <t>NEWSAS195</t>
  </si>
  <si>
    <t>Osar elementary abdul hakeem khoso</t>
  </si>
  <si>
    <t>Abdul hakeem khoso</t>
  </si>
  <si>
    <t>Tando hyder</t>
  </si>
  <si>
    <t>NEWSAS196</t>
  </si>
  <si>
    <t>Osar elementary school</t>
  </si>
  <si>
    <t>Bakhso khan laghari</t>
  </si>
  <si>
    <t>NEWSAS197</t>
  </si>
  <si>
    <t>Osar elementary  malook daheri</t>
  </si>
  <si>
    <t>Malook dahiri</t>
  </si>
  <si>
    <t>Fateh shah</t>
  </si>
  <si>
    <t>NEWSAS200</t>
  </si>
  <si>
    <t>Osar elementary hundal shoro</t>
  </si>
  <si>
    <t>Raheem shoro khando stop</t>
  </si>
  <si>
    <t>Noh-hathyani</t>
  </si>
  <si>
    <t>Mitiari</t>
  </si>
  <si>
    <t>NEWSAS201</t>
  </si>
  <si>
    <t>Osar  primary school bachal khaskheli</t>
  </si>
  <si>
    <t>Bachal khaskheli</t>
  </si>
  <si>
    <t>Fakir noohthani</t>
  </si>
  <si>
    <t>NEWSAS185</t>
  </si>
  <si>
    <t>Primary school noorabad</t>
  </si>
  <si>
    <t>Idara-e-taleem-o-aagahi (ita)</t>
  </si>
  <si>
    <t>Noorabad</t>
  </si>
  <si>
    <t>Saeed abad</t>
  </si>
  <si>
    <t>New saeed abad</t>
  </si>
  <si>
    <t>Bright future model school</t>
  </si>
  <si>
    <t>Muhammad aijaz</t>
  </si>
  <si>
    <t xml:space="preserve">Pangrio city </t>
  </si>
  <si>
    <t>Pangrio</t>
  </si>
  <si>
    <t>Tando bago</t>
  </si>
  <si>
    <t>Badin</t>
  </si>
  <si>
    <t>Laar middle school</t>
  </si>
  <si>
    <t xml:space="preserve">Syed imran ali shah </t>
  </si>
  <si>
    <t>Soomar meghwar</t>
  </si>
  <si>
    <t>Bhugri memon</t>
  </si>
  <si>
    <t>Wahid dino memorial public school</t>
  </si>
  <si>
    <t>Ashfaque ali</t>
  </si>
  <si>
    <t>Wahid dino jagsi</t>
  </si>
  <si>
    <t>Tando ghulam hyder</t>
  </si>
  <si>
    <t>Tando muhammad khan</t>
  </si>
  <si>
    <t>Rising sun saeed pur school</t>
  </si>
  <si>
    <t>Safdar ali memon</t>
  </si>
  <si>
    <t>Saeed pur</t>
  </si>
  <si>
    <t>Bulri shah karim</t>
  </si>
  <si>
    <t>Sehkar public school</t>
  </si>
  <si>
    <t>Sahkar development organization</t>
  </si>
  <si>
    <t>Saeed khan lund</t>
  </si>
  <si>
    <t>Saeed khan lund / allah yar truk</t>
  </si>
  <si>
    <t>Hdf elementary &amp; secondary school</t>
  </si>
  <si>
    <t>Human development foundation</t>
  </si>
  <si>
    <t>Kapoor mori</t>
  </si>
  <si>
    <t>Allah yar truk</t>
  </si>
  <si>
    <t>Hilal public school</t>
  </si>
  <si>
    <t>Green crescent trust (gct)</t>
  </si>
  <si>
    <t>NEWSAS176</t>
  </si>
  <si>
    <t>Shadi large</t>
  </si>
  <si>
    <t>Khoski</t>
  </si>
  <si>
    <t>Thari</t>
  </si>
  <si>
    <t>Al bahria</t>
  </si>
  <si>
    <t>Ghulam mustafa jamali</t>
  </si>
  <si>
    <t>Bhanbhan</t>
  </si>
  <si>
    <t>Bhan</t>
  </si>
  <si>
    <t>Sehwan</t>
  </si>
  <si>
    <t>Al bahria public school</t>
  </si>
  <si>
    <t>Abad/ hassan ali afindi village</t>
  </si>
  <si>
    <t>Dall</t>
  </si>
  <si>
    <t>NEWSAS226</t>
  </si>
  <si>
    <t>Manak rind primay school</t>
  </si>
  <si>
    <t>Manik rind (bandhni )</t>
  </si>
  <si>
    <t>Jhangara</t>
  </si>
  <si>
    <t>Dal</t>
  </si>
  <si>
    <t>NEWSAS228</t>
  </si>
  <si>
    <t>Rohdhani muhalla</t>
  </si>
  <si>
    <t>NEWSAS229</t>
  </si>
  <si>
    <t>Garkhano/ muhammad usman/nagar khan brohi</t>
  </si>
  <si>
    <t>Garkhano/ muhammad usman</t>
  </si>
  <si>
    <t>Bubak</t>
  </si>
  <si>
    <t>NEWSAS230</t>
  </si>
  <si>
    <t>Koormiani</t>
  </si>
  <si>
    <t>NEWSAS231</t>
  </si>
  <si>
    <t>Malook parheri</t>
  </si>
  <si>
    <t>NEWSAS234</t>
  </si>
  <si>
    <t>Daim miani/sobo lund</t>
  </si>
  <si>
    <t>Daim miani</t>
  </si>
  <si>
    <t>NEWSAS235</t>
  </si>
  <si>
    <t>Wahid bux mari</t>
  </si>
  <si>
    <t>NEWSAS243</t>
  </si>
  <si>
    <t>Ibrahim shah</t>
  </si>
  <si>
    <t>NEWSAS245</t>
  </si>
  <si>
    <t>Dilawar khan jatoi</t>
  </si>
  <si>
    <t>Channa</t>
  </si>
  <si>
    <t>RBCS038</t>
  </si>
  <si>
    <t>Jalbani village</t>
  </si>
  <si>
    <t>Community development council</t>
  </si>
  <si>
    <t>Sheikh</t>
  </si>
  <si>
    <t>RBCS039</t>
  </si>
  <si>
    <t>Al shamash</t>
  </si>
  <si>
    <t>Al shamsh colony</t>
  </si>
  <si>
    <t>RBCS040</t>
  </si>
  <si>
    <t>Allah rakhio birhmani</t>
  </si>
  <si>
    <t>Allah rakhio brehmani</t>
  </si>
  <si>
    <t>RBCS041</t>
  </si>
  <si>
    <t>Qadir bux gaincho</t>
  </si>
  <si>
    <t>RBCS042</t>
  </si>
  <si>
    <t>Umar panhwer</t>
  </si>
  <si>
    <t>Umar panhwar/ khair mohammad jamali</t>
  </si>
  <si>
    <t>Channi</t>
  </si>
  <si>
    <t>RBCS043</t>
  </si>
  <si>
    <t>Hadi bux chutto</t>
  </si>
  <si>
    <t>RBCS044</t>
  </si>
  <si>
    <t xml:space="preserve">Sultan rind </t>
  </si>
  <si>
    <t>Sultan rind</t>
  </si>
  <si>
    <t>RBCS045</t>
  </si>
  <si>
    <t>Shaman ali birhmani</t>
  </si>
  <si>
    <t>Shaman ali birahmani</t>
  </si>
  <si>
    <t>NEWSAS204</t>
  </si>
  <si>
    <t>My school</t>
  </si>
  <si>
    <t>Shumaila anjum memon</t>
  </si>
  <si>
    <t>Umer chang</t>
  </si>
  <si>
    <t>Kidz care public school</t>
  </si>
  <si>
    <t>Kanwar</t>
  </si>
  <si>
    <t>Chandi ram paro</t>
  </si>
  <si>
    <t>Iqra publice school</t>
  </si>
  <si>
    <t>Feroz ali mehar</t>
  </si>
  <si>
    <t>Gaju mohala</t>
  </si>
  <si>
    <t>NEWSAS272</t>
  </si>
  <si>
    <t>Umeed ali lashari public school</t>
  </si>
  <si>
    <t>Tayyab ariser</t>
  </si>
  <si>
    <t>Umeed ali lashari</t>
  </si>
  <si>
    <t>Atta mohd palli</t>
  </si>
  <si>
    <t>Koombho mal kolhi</t>
  </si>
  <si>
    <t>Asu kolhi</t>
  </si>
  <si>
    <t>Meena ji dhani</t>
  </si>
  <si>
    <t>Mir wali muhammad</t>
  </si>
  <si>
    <t>NEWSAS259</t>
  </si>
  <si>
    <t>Aware primary school</t>
  </si>
  <si>
    <t>Association for water applied education &amp; renewable energy (aware)</t>
  </si>
  <si>
    <t>Haari camp</t>
  </si>
  <si>
    <t>NEWSAS256</t>
  </si>
  <si>
    <t xml:space="preserve">Tara chand global public school </t>
  </si>
  <si>
    <t>Ali nawaz</t>
  </si>
  <si>
    <t>Tara chand old colony</t>
  </si>
  <si>
    <t>Ghareebabad</t>
  </si>
  <si>
    <t>NEWSAS261</t>
  </si>
  <si>
    <t>Pirano bheel</t>
  </si>
  <si>
    <t>Ks atta mohammad palli</t>
  </si>
  <si>
    <t>NEWSAS264</t>
  </si>
  <si>
    <t>Primary school junejo form</t>
  </si>
  <si>
    <t>Junejo farm</t>
  </si>
  <si>
    <t>2-kunri memon</t>
  </si>
  <si>
    <t>Kunri</t>
  </si>
  <si>
    <t>Ideal primary school,</t>
  </si>
  <si>
    <t>Amir bux</t>
  </si>
  <si>
    <t>Kamal khan aklani</t>
  </si>
  <si>
    <t>Tando soomro</t>
  </si>
  <si>
    <t>Jhando mari</t>
  </si>
  <si>
    <t>Tando allayar</t>
  </si>
  <si>
    <t>Ali waris primary school</t>
  </si>
  <si>
    <t>Ghulam mustafa</t>
  </si>
  <si>
    <t>Ahmed khan lashari</t>
  </si>
  <si>
    <t>Pak singhar</t>
  </si>
  <si>
    <t>Chambar</t>
  </si>
  <si>
    <t>Educate sindh</t>
  </si>
  <si>
    <t>Gul mastoi</t>
  </si>
  <si>
    <t>Mastoi colony</t>
  </si>
  <si>
    <t>Shalim abad primary school</t>
  </si>
  <si>
    <t>Mehran khan</t>
  </si>
  <si>
    <t>Shalim abad</t>
  </si>
  <si>
    <t>Abid</t>
  </si>
  <si>
    <t>Abid ali</t>
  </si>
  <si>
    <t>Ali sher rajput</t>
  </si>
  <si>
    <t>Dasori</t>
  </si>
  <si>
    <t>Zindagi foundation middle school</t>
  </si>
  <si>
    <t>Zindagi foundation sindh</t>
  </si>
  <si>
    <t>Hafiz ghulam qadir arain</t>
  </si>
  <si>
    <t>Nari primary school</t>
  </si>
  <si>
    <t>Nari welfare association</t>
  </si>
  <si>
    <t>Bahadur jalbani</t>
  </si>
  <si>
    <t>Sanjar chang</t>
  </si>
  <si>
    <t>Qurban ali girls primary school</t>
  </si>
  <si>
    <t>Qurban ali</t>
  </si>
  <si>
    <t>Sobho rind</t>
  </si>
  <si>
    <t>Sanjar chaang</t>
  </si>
  <si>
    <t>Iqra public school</t>
  </si>
  <si>
    <t>Muhammad saleh khaskheli</t>
  </si>
  <si>
    <t>Roshni primary school</t>
  </si>
  <si>
    <t>Allah bux</t>
  </si>
  <si>
    <t>Mir khan thoro</t>
  </si>
  <si>
    <t>Dad khan jarwar</t>
  </si>
  <si>
    <t>Nari school system</t>
  </si>
  <si>
    <t>Choudry sultan ahmed</t>
  </si>
  <si>
    <t>Chamber</t>
  </si>
  <si>
    <t>Javed iqbal primary school</t>
  </si>
  <si>
    <t xml:space="preserve">Muhammad ramzan </t>
  </si>
  <si>
    <t>Haji mohammad javed iqbal (babli)</t>
  </si>
  <si>
    <t>Roshanabad</t>
  </si>
  <si>
    <t>Jhudo</t>
  </si>
  <si>
    <t>Maqsood ali khan primry school</t>
  </si>
  <si>
    <t xml:space="preserve">Babar ali </t>
  </si>
  <si>
    <t>Maqsood ali qaimkhani</t>
  </si>
  <si>
    <t>Paban</t>
  </si>
  <si>
    <t>Digri</t>
  </si>
  <si>
    <t xml:space="preserve">Shaheed rani primary school </t>
  </si>
  <si>
    <t>Altaf hussain</t>
  </si>
  <si>
    <t>Haji mohammad yousif</t>
  </si>
  <si>
    <t>Hadi bux dhonkai</t>
  </si>
  <si>
    <t>Kot ghulam mohammad</t>
  </si>
  <si>
    <t>Baba mana public school</t>
  </si>
  <si>
    <t xml:space="preserve">Saeed bux magsi </t>
  </si>
  <si>
    <t>Allah bux magsi</t>
  </si>
  <si>
    <t xml:space="preserve">Khan </t>
  </si>
  <si>
    <t>Hussain bux mari</t>
  </si>
  <si>
    <t xml:space="preserve">Fatima jinah </t>
  </si>
  <si>
    <t>Madiha</t>
  </si>
  <si>
    <t>Kot mir jan mohammad</t>
  </si>
  <si>
    <t>Sourih badshah public school</t>
  </si>
  <si>
    <t>The vision citizen community board</t>
  </si>
  <si>
    <t xml:space="preserve"> nawaz shar</t>
  </si>
  <si>
    <t>Girhor sharif</t>
  </si>
  <si>
    <t>Sindhri</t>
  </si>
  <si>
    <t>EX225</t>
  </si>
  <si>
    <t>Hina public school</t>
  </si>
  <si>
    <t>Sachal education welfare association</t>
  </si>
  <si>
    <t>Ward # 7, arain colony</t>
  </si>
  <si>
    <t>Khair muhammad</t>
  </si>
  <si>
    <t>Soomar rahoo</t>
  </si>
  <si>
    <t>Mohammad khan mangrio primary school</t>
  </si>
  <si>
    <t>Ghulam murtaza</t>
  </si>
  <si>
    <t>Mohammad khan mangrio</t>
  </si>
  <si>
    <t>Hingorno</t>
  </si>
  <si>
    <t>Goli primary school</t>
  </si>
  <si>
    <t>Sindh sujag sahkar sangat</t>
  </si>
  <si>
    <t>Model farm</t>
  </si>
  <si>
    <t>Kherao</t>
  </si>
  <si>
    <t>EX237</t>
  </si>
  <si>
    <t>Rasheed farm</t>
  </si>
  <si>
    <t>Noujawan sindh samaji sangat</t>
  </si>
  <si>
    <t>Daulatpur</t>
  </si>
  <si>
    <t>NEWSAS257</t>
  </si>
  <si>
    <t>Mishal primary school</t>
  </si>
  <si>
    <t>Asma</t>
  </si>
  <si>
    <t>Haji khameso dars</t>
  </si>
  <si>
    <t>Giror sharif</t>
  </si>
  <si>
    <t>NEWSAS258</t>
  </si>
  <si>
    <t>Roshan tara primary school</t>
  </si>
  <si>
    <t>Muhammad sadique shar</t>
  </si>
  <si>
    <t>Phuladi</t>
  </si>
  <si>
    <t>NEWSAS271</t>
  </si>
  <si>
    <t>Future bright school</t>
  </si>
  <si>
    <t>Shoukat ali gurgaij</t>
  </si>
  <si>
    <t>Dr rano kolhi</t>
  </si>
  <si>
    <t>Makhan samon</t>
  </si>
  <si>
    <t>Shujja abad</t>
  </si>
  <si>
    <t>RBCS098</t>
  </si>
  <si>
    <t>Rbcs jeean khan mangrio</t>
  </si>
  <si>
    <t>Jean khan mangrio</t>
  </si>
  <si>
    <t>RBCS091</t>
  </si>
  <si>
    <t>Rbcs shafi muhammad khaskheli</t>
  </si>
  <si>
    <t>Sunbul mehran</t>
  </si>
  <si>
    <t>Shafi muhammad khaskhali</t>
  </si>
  <si>
    <t>Dhenghan bhurgari</t>
  </si>
  <si>
    <t xml:space="preserve">Kot ghulam muhammad </t>
  </si>
  <si>
    <t>RBCS086</t>
  </si>
  <si>
    <t>Rbcs mahammad salih khaskheli</t>
  </si>
  <si>
    <t>Jaggarta social welfare organization</t>
  </si>
  <si>
    <t>Muhammad salih khaskheli</t>
  </si>
  <si>
    <t>Makhan samo</t>
  </si>
  <si>
    <t>RBCS087</t>
  </si>
  <si>
    <t xml:space="preserve">Rbcs anita ghulam ali </t>
  </si>
  <si>
    <t>Lashkari khan korai</t>
  </si>
  <si>
    <t>Kangoro</t>
  </si>
  <si>
    <t>RBCS088</t>
  </si>
  <si>
    <t>Rbcs jagarta community model school</t>
  </si>
  <si>
    <t>Jetho bajeer</t>
  </si>
  <si>
    <t>RBCS093</t>
  </si>
  <si>
    <t xml:space="preserve">Rbcs ali hyder baber </t>
  </si>
  <si>
    <t>Yousif darogo</t>
  </si>
  <si>
    <t>National public school</t>
  </si>
  <si>
    <t>Shazia ali</t>
  </si>
  <si>
    <t>Sadaf colony</t>
  </si>
  <si>
    <t>Orangi town</t>
  </si>
  <si>
    <t>Imtiaz primary school</t>
  </si>
  <si>
    <t xml:space="preserve">Imtiaz ahmed </t>
  </si>
  <si>
    <t>Islamia colony 2</t>
  </si>
  <si>
    <t xml:space="preserve">Site </t>
  </si>
  <si>
    <t>Al asif primary school</t>
  </si>
  <si>
    <t>Asif akbar</t>
  </si>
  <si>
    <t>Gohram bughti</t>
  </si>
  <si>
    <t>Jorgee</t>
  </si>
  <si>
    <t>Bin qasim town</t>
  </si>
  <si>
    <t>Amin academy</t>
  </si>
  <si>
    <t>Tahaira</t>
  </si>
  <si>
    <t xml:space="preserve">E - 174 gulshan -e- zia altaf nagar </t>
  </si>
  <si>
    <t>Ali rehan educational system</t>
  </si>
  <si>
    <t>Rehan ahmed siddiqui</t>
  </si>
  <si>
    <t>Elyas goth</t>
  </si>
  <si>
    <t>Shakir grammer school</t>
  </si>
  <si>
    <t>Shakir hussain</t>
  </si>
  <si>
    <t>Gulshan-e-bahar gali # 07 hous # 961, street # 17-b c/7, iteehad colony sector -16 orangi town</t>
  </si>
  <si>
    <t>Haji mugheri model school</t>
  </si>
  <si>
    <t>Ali ghohar</t>
  </si>
  <si>
    <t>Noor khan</t>
  </si>
  <si>
    <t>Gadap town</t>
  </si>
  <si>
    <t>Aftab ahmed public school</t>
  </si>
  <si>
    <t>Moula bukhsh</t>
  </si>
  <si>
    <t>Hakoo brohi</t>
  </si>
  <si>
    <t>Falcon grammer school</t>
  </si>
  <si>
    <t>Sartaj khan</t>
  </si>
  <si>
    <t>Old muzzafarabad</t>
  </si>
  <si>
    <t>Landhi town</t>
  </si>
  <si>
    <t>Hassan dawani model school</t>
  </si>
  <si>
    <t>Mohammad alam</t>
  </si>
  <si>
    <t>Gharibabad goth</t>
  </si>
  <si>
    <t>Iqra islamia peradise</t>
  </si>
  <si>
    <t>Sardar faiz mohammad</t>
  </si>
  <si>
    <t>Muhammad khan colony</t>
  </si>
  <si>
    <t>Baldia town</t>
  </si>
  <si>
    <t>Faizee acedamy</t>
  </si>
  <si>
    <t>Bushra musharaf baig</t>
  </si>
  <si>
    <t>Sherabad</t>
  </si>
  <si>
    <t>Hamza rehan educational system</t>
  </si>
  <si>
    <t>Ali akber shah</t>
  </si>
  <si>
    <t xml:space="preserve">Futur bright </t>
  </si>
  <si>
    <t>Nudrat naz</t>
  </si>
  <si>
    <t>G. 451 Aziz nagar sector 11 1/2</t>
  </si>
  <si>
    <t>Zahid public school</t>
  </si>
  <si>
    <t>Zahid hussain</t>
  </si>
  <si>
    <t>Sultan abad/manghopeer</t>
  </si>
  <si>
    <t>Al mamoon grammar school</t>
  </si>
  <si>
    <t>Muhammad saad</t>
  </si>
  <si>
    <t>Khairabad</t>
  </si>
  <si>
    <t>Fazal future developer school</t>
  </si>
  <si>
    <t>Shahid khan</t>
  </si>
  <si>
    <t>Cattle colony street 5</t>
  </si>
  <si>
    <t>Pakistani primary school</t>
  </si>
  <si>
    <t>Muhammad ayub</t>
  </si>
  <si>
    <t>Sharafi goth</t>
  </si>
  <si>
    <t>Ujala public school</t>
  </si>
  <si>
    <t>Human rights forum (pakistan)</t>
  </si>
  <si>
    <t>Ali muhammad school</t>
  </si>
  <si>
    <t>Ujala primary school</t>
  </si>
  <si>
    <t>Siddiq goth</t>
  </si>
  <si>
    <t xml:space="preserve">Razi goth </t>
  </si>
  <si>
    <t>Surjani town</t>
  </si>
  <si>
    <t>Shams public school</t>
  </si>
  <si>
    <t>Green field walfare organization</t>
  </si>
  <si>
    <t>Bangali camp</t>
  </si>
  <si>
    <t>Korangi</t>
  </si>
  <si>
    <t xml:space="preserve">Rukhtaj public </t>
  </si>
  <si>
    <t>Madina colony malir</t>
  </si>
  <si>
    <t>Malir</t>
  </si>
  <si>
    <t>Rose gauren elemenery school</t>
  </si>
  <si>
    <t>Al momin educational society</t>
  </si>
  <si>
    <t>Qasba islamia colony</t>
  </si>
  <si>
    <t>Site / garbi</t>
  </si>
  <si>
    <t>Bethak</t>
  </si>
  <si>
    <t xml:space="preserve">Society for educational welfare </t>
  </si>
  <si>
    <t>Barma colony</t>
  </si>
  <si>
    <t>Kemari town</t>
  </si>
  <si>
    <t>Free educator grammar school</t>
  </si>
  <si>
    <t>Peoples welfare assocaition</t>
  </si>
  <si>
    <t xml:space="preserve">Sector 22-b </t>
  </si>
  <si>
    <t>Rahat chachar secondary school</t>
  </si>
  <si>
    <t>Protection welfare association</t>
  </si>
  <si>
    <t>Ashfaque colony street # 23</t>
  </si>
  <si>
    <t>Syed sultan shah ashabi</t>
  </si>
  <si>
    <t>Sindh madressah board</t>
  </si>
  <si>
    <t>Raho gohram jokhio</t>
  </si>
  <si>
    <t>Muslim patel</t>
  </si>
  <si>
    <t>The muslim patel welfare jammat</t>
  </si>
  <si>
    <t>EX092</t>
  </si>
  <si>
    <t>Bulandi</t>
  </si>
  <si>
    <t>Mehmood jamot</t>
  </si>
  <si>
    <t>Darsano</t>
  </si>
  <si>
    <t>EX122</t>
  </si>
  <si>
    <t>Ittehad  fellowship school</t>
  </si>
  <si>
    <t>Ittehad parents education committee</t>
  </si>
  <si>
    <t>Ittehad colony sector 48 f -1 korangi 2 1/2</t>
  </si>
  <si>
    <t>EX123</t>
  </si>
  <si>
    <t xml:space="preserve">Noor -ul- ilm fellowship </t>
  </si>
  <si>
    <t>Noorul ilm fellowship school</t>
  </si>
  <si>
    <t>Pak town sector 49</t>
  </si>
  <si>
    <t>Korangi 3</t>
  </si>
  <si>
    <t>EX124</t>
  </si>
  <si>
    <t>Al- meraj fellowship school</t>
  </si>
  <si>
    <t>Al meraj fellowship school</t>
  </si>
  <si>
    <t>House # 237 street 1&amp;2 lalabad</t>
  </si>
  <si>
    <t>EX125</t>
  </si>
  <si>
    <t>Al atta fellowship school</t>
  </si>
  <si>
    <t>Al- atta fellowship school</t>
  </si>
  <si>
    <t>Tohaedabad</t>
  </si>
  <si>
    <t>EX126</t>
  </si>
  <si>
    <t>Umer farooq fellowship school</t>
  </si>
  <si>
    <t>Umar  farooq fellowship school</t>
  </si>
  <si>
    <t>Gadafi towm</t>
  </si>
  <si>
    <t>EX127</t>
  </si>
  <si>
    <t>Star fellowship</t>
  </si>
  <si>
    <t>Star fellowship school</t>
  </si>
  <si>
    <t>Muslim leag colony # 2, cattel colony road # 9</t>
  </si>
  <si>
    <t>EX128</t>
  </si>
  <si>
    <t>Roshan fellowship</t>
  </si>
  <si>
    <t>Roshan fellowship school</t>
  </si>
  <si>
    <t>Haji wali muhammad</t>
  </si>
  <si>
    <t>EX129</t>
  </si>
  <si>
    <t>Abdul karim fellowship school</t>
  </si>
  <si>
    <t>Umer jamot goth</t>
  </si>
  <si>
    <t>Darsanno 2</t>
  </si>
  <si>
    <t>EX130</t>
  </si>
  <si>
    <t>Raza muhammad fellowship</t>
  </si>
  <si>
    <t>Raza muhammad fellowship school</t>
  </si>
  <si>
    <t>Raza muhammad darsano channo</t>
  </si>
  <si>
    <t>EX131</t>
  </si>
  <si>
    <t>Al-raheem fellowship</t>
  </si>
  <si>
    <t>Al rahim  fellowship school</t>
  </si>
  <si>
    <t>Darsano channo</t>
  </si>
  <si>
    <t>EX132</t>
  </si>
  <si>
    <t>Ithead ul ilm fellowship school</t>
  </si>
  <si>
    <t>Ittehad-ul-ilm  fellowship school</t>
  </si>
  <si>
    <t xml:space="preserve">Ittehad colony </t>
  </si>
  <si>
    <t>Korangi 2 1/2</t>
  </si>
  <si>
    <t>EX133</t>
  </si>
  <si>
    <t>Ali fellowship school</t>
  </si>
  <si>
    <t>Abdul majeed</t>
  </si>
  <si>
    <t xml:space="preserve">House # 81 awami colony # 2 korangi industiral area </t>
  </si>
  <si>
    <t>EX134</t>
  </si>
  <si>
    <t xml:space="preserve">Babul ilm fellowship </t>
  </si>
  <si>
    <t>Babul ilm fellowship school</t>
  </si>
  <si>
    <t>48-d, new noorani colony</t>
  </si>
  <si>
    <t>EX135</t>
  </si>
  <si>
    <t>Babul islam fellowship</t>
  </si>
  <si>
    <t>Babul islam fellowship school</t>
  </si>
  <si>
    <t xml:space="preserve">House # l- 544 &amp; 554, sector # 8 gulzar colony </t>
  </si>
  <si>
    <t xml:space="preserve">Korangi </t>
  </si>
  <si>
    <t>EX136</t>
  </si>
  <si>
    <t>Jinnah fellowship</t>
  </si>
  <si>
    <t>Jinnah fellowship school</t>
  </si>
  <si>
    <t>House b 1/13 street # 1awami colony</t>
  </si>
  <si>
    <t>EX137</t>
  </si>
  <si>
    <t>Sir syed fellowship</t>
  </si>
  <si>
    <t>Sir syed fellowship school</t>
  </si>
  <si>
    <t>Sherpao colony</t>
  </si>
  <si>
    <t>Landhi 3</t>
  </si>
  <si>
    <t xml:space="preserve">Landhi town </t>
  </si>
  <si>
    <t>EX138</t>
  </si>
  <si>
    <t>Al khyber fellowship school</t>
  </si>
  <si>
    <t>Al-khyber fellowship school</t>
  </si>
  <si>
    <t xml:space="preserve">Sherpao colony </t>
  </si>
  <si>
    <t>EX139</t>
  </si>
  <si>
    <t>Muhammad bin qasim f/s school</t>
  </si>
  <si>
    <t>Mohammad bin qasim fellowship school</t>
  </si>
  <si>
    <t>EX140</t>
  </si>
  <si>
    <t>Quaid e millat fellowship school</t>
  </si>
  <si>
    <t>Quaid-e-millat fellowship school</t>
  </si>
  <si>
    <t>EX142</t>
  </si>
  <si>
    <t>Al khalil fellowship school</t>
  </si>
  <si>
    <t>Al- khalil fellowship school</t>
  </si>
  <si>
    <t>Dawood chalie</t>
  </si>
  <si>
    <t>EX143</t>
  </si>
  <si>
    <t>Nishan e hyder fellowship school</t>
  </si>
  <si>
    <t>Nishan-e-hyder fellowship school</t>
  </si>
  <si>
    <t>A, 81, block-8 zaffar town</t>
  </si>
  <si>
    <t>Dk</t>
  </si>
  <si>
    <t>EX144</t>
  </si>
  <si>
    <t>Tameer e millat</t>
  </si>
  <si>
    <t>Tamir-e-millat fellowship school</t>
  </si>
  <si>
    <t>EX147</t>
  </si>
  <si>
    <t>Tameer e nau fellowship school</t>
  </si>
  <si>
    <t>Tamir-e-nau fellowship school</t>
  </si>
  <si>
    <t xml:space="preserve">Hijrat colony </t>
  </si>
  <si>
    <t>Saddar town</t>
  </si>
  <si>
    <t>EX148</t>
  </si>
  <si>
    <t>Darul binat fellowship school</t>
  </si>
  <si>
    <t>EX150</t>
  </si>
  <si>
    <t>Pak care fellowship school</t>
  </si>
  <si>
    <t>Essa nagri</t>
  </si>
  <si>
    <t>Gulshan e iqbal</t>
  </si>
  <si>
    <t>EX151</t>
  </si>
  <si>
    <t>Al majeed fellowship school</t>
  </si>
  <si>
    <t>Al  majeed fellowhip school</t>
  </si>
  <si>
    <t>Majeed para</t>
  </si>
  <si>
    <t>EX152</t>
  </si>
  <si>
    <t>Allama iqbal fellowship school</t>
  </si>
  <si>
    <t>Allama iqbal fellowhip school</t>
  </si>
  <si>
    <t>Jando para street no 7</t>
  </si>
  <si>
    <t>EX153</t>
  </si>
  <si>
    <t>Tayaba fellowship sec school</t>
  </si>
  <si>
    <t xml:space="preserve">Tayyaba fellowship school </t>
  </si>
  <si>
    <t xml:space="preserve">Saleh muhammad </t>
  </si>
  <si>
    <t>EX154</t>
  </si>
  <si>
    <t>Baloch fellowship</t>
  </si>
  <si>
    <t>Baloch fellowhip school</t>
  </si>
  <si>
    <t>Haji peer</t>
  </si>
  <si>
    <t>EX155</t>
  </si>
  <si>
    <t>Mehran fellowship</t>
  </si>
  <si>
    <t>Mehran fellowship  school</t>
  </si>
  <si>
    <t>Umer mavi</t>
  </si>
  <si>
    <t>Ibrahim hydri</t>
  </si>
  <si>
    <t>EX156</t>
  </si>
  <si>
    <t>Khatoon e janat school</t>
  </si>
  <si>
    <t>Khatoon-e-jannat fellowship school</t>
  </si>
  <si>
    <t>Pashambhy goth</t>
  </si>
  <si>
    <t>EX157</t>
  </si>
  <si>
    <t>Dawn fellowship school</t>
  </si>
  <si>
    <t>Dawn fellowship  school</t>
  </si>
  <si>
    <t>Shafi muhammad goth</t>
  </si>
  <si>
    <t>EX158</t>
  </si>
  <si>
    <t>Shahbaz fellow ship school</t>
  </si>
  <si>
    <t>Shahbaz fellowship school</t>
  </si>
  <si>
    <t>Kohi</t>
  </si>
  <si>
    <t>EX159</t>
  </si>
  <si>
    <t>Quaid e azam fellowship school</t>
  </si>
  <si>
    <t>Quaid-e- azam fellowship school</t>
  </si>
  <si>
    <t>Sector f2</t>
  </si>
  <si>
    <t>EX162</t>
  </si>
  <si>
    <t>Shaheed jam muhammad ali fellowship</t>
  </si>
  <si>
    <t>Shaheed jam fellowship school</t>
  </si>
  <si>
    <t>EX163</t>
  </si>
  <si>
    <t>Bibi amna fellowship school</t>
  </si>
  <si>
    <t>Sheedi goth</t>
  </si>
  <si>
    <t>EX306</t>
  </si>
  <si>
    <t>Hijrat colony welfare organization</t>
  </si>
  <si>
    <t>EX307</t>
  </si>
  <si>
    <t>RBCS060</t>
  </si>
  <si>
    <t>Jeevan khaskeli</t>
  </si>
  <si>
    <t>Health &amp; nutrition development society</t>
  </si>
  <si>
    <t>Jeevan khaskheli</t>
  </si>
  <si>
    <t>Darsano chhano</t>
  </si>
  <si>
    <t>RBCS059</t>
  </si>
  <si>
    <t>Nodo jokhio</t>
  </si>
  <si>
    <t>Nodo jokhayo</t>
  </si>
  <si>
    <t>RBCS058</t>
  </si>
  <si>
    <t>Ibrahim jokhio</t>
  </si>
  <si>
    <t>Muhammad ibrahim jokhio</t>
  </si>
  <si>
    <t>RBCS057</t>
  </si>
  <si>
    <t>Imam ali ghancho</t>
  </si>
  <si>
    <t>Imam ali gaincho</t>
  </si>
  <si>
    <t>Gadap</t>
  </si>
  <si>
    <t>RBCS054</t>
  </si>
  <si>
    <t>Ramzan lassi</t>
  </si>
  <si>
    <t>RBCS053</t>
  </si>
  <si>
    <t>Let basti</t>
  </si>
  <si>
    <t>Lat basti</t>
  </si>
  <si>
    <t>Rehri</t>
  </si>
  <si>
    <t>RBCS055</t>
  </si>
  <si>
    <t>Siddique khaskeli</t>
  </si>
  <si>
    <t>Siddique khaskhali</t>
  </si>
  <si>
    <t>Rehri-30</t>
  </si>
  <si>
    <t>RBCS052</t>
  </si>
  <si>
    <t>Baboo pathani</t>
  </si>
  <si>
    <t>Baboo patani</t>
  </si>
  <si>
    <t>RBCS051</t>
  </si>
  <si>
    <t>Dost muhammad bhambhro</t>
  </si>
  <si>
    <t>Dost mohammad bhambhro</t>
  </si>
  <si>
    <t>RBCS050</t>
  </si>
  <si>
    <t>Hassan gabool</t>
  </si>
  <si>
    <t>Muhammad hassan gabol</t>
  </si>
  <si>
    <t>RBCS048</t>
  </si>
  <si>
    <t>Juma goth</t>
  </si>
  <si>
    <t>Jumma goth</t>
  </si>
  <si>
    <t>Ghaghar</t>
  </si>
  <si>
    <t>RBCS047</t>
  </si>
  <si>
    <t>Haji najab ali</t>
  </si>
  <si>
    <t>Haji nayab ali</t>
  </si>
  <si>
    <t>RBCS061</t>
  </si>
  <si>
    <t>Pirbhat community</t>
  </si>
  <si>
    <t>Noor muhammad goth</t>
  </si>
  <si>
    <t>Gabopat</t>
  </si>
  <si>
    <t>NEWSAS327</t>
  </si>
  <si>
    <t>Smb sef school no.6  Lerp</t>
  </si>
  <si>
    <t>Mda corridor, lerp (ggps # 6)</t>
  </si>
  <si>
    <t>38- yousuf goth</t>
  </si>
  <si>
    <t>Gadap- town</t>
  </si>
  <si>
    <t>NEWSAS329</t>
  </si>
  <si>
    <t>Smb sef school no.8-36 D lerp</t>
  </si>
  <si>
    <t>Sector 36-d, lerp (gbps # 8)</t>
  </si>
  <si>
    <t>NEWSAS330</t>
  </si>
  <si>
    <t xml:space="preserve">Smb sef school no.9 36-A1 lerp </t>
  </si>
  <si>
    <t>Sector 36-a-i, lerp (gb/gps # 9)</t>
  </si>
  <si>
    <t>NEWSAS331</t>
  </si>
  <si>
    <t>Smb sef school no.10 36-A2 lerp</t>
  </si>
  <si>
    <t>Sector 36-a-ii, lerp (gb/gps # 10)</t>
  </si>
  <si>
    <t>NEWSAS333</t>
  </si>
  <si>
    <t>Smb sef school no.12, 51- E lerp</t>
  </si>
  <si>
    <t>Sector 51-e, lerp (gbps # 12)</t>
  </si>
  <si>
    <t>NEWSAS335</t>
  </si>
  <si>
    <t>Smb sef school no.14, 51-F lerp</t>
  </si>
  <si>
    <t>Sector 51-f, lerp (gbps # 14)</t>
  </si>
  <si>
    <t>NEWSAS318</t>
  </si>
  <si>
    <t xml:space="preserve">Smb-sef primary school faqir muhammad balouch </t>
  </si>
  <si>
    <t>Faqeer muhammad village</t>
  </si>
  <si>
    <t>2- darsano channo</t>
  </si>
  <si>
    <t>NEWSAS320</t>
  </si>
  <si>
    <t>Smb-sef g.B.P.S kotearo</t>
  </si>
  <si>
    <t>Katiraro</t>
  </si>
  <si>
    <t>7- ghaghar</t>
  </si>
  <si>
    <t>Bin-qasim town</t>
  </si>
  <si>
    <t>NEWSAS322</t>
  </si>
  <si>
    <t xml:space="preserve">Smb-sef primary school ali nawaz jokhio </t>
  </si>
  <si>
    <t>Ali nawaz jokhio</t>
  </si>
  <si>
    <t>NEWSAS321</t>
  </si>
  <si>
    <t xml:space="preserve">Smb-sef g.P.S haji naik muhammad </t>
  </si>
  <si>
    <t>Naik muhammad</t>
  </si>
  <si>
    <t>NEWSAS323</t>
  </si>
  <si>
    <t>Smb-sef g.P.S abdul hakeem gabole</t>
  </si>
  <si>
    <t>Hakim gabol</t>
  </si>
  <si>
    <t>Songal</t>
  </si>
  <si>
    <t>NEWSAS341</t>
  </si>
  <si>
    <t>Smb-sef g.B.L.S haji abdul karim gabol</t>
  </si>
  <si>
    <t>Haji abdul kareem gabol</t>
  </si>
  <si>
    <t>NEWSAS344</t>
  </si>
  <si>
    <t>Smb-sef g. Middle school rais morand khan qaisrani</t>
  </si>
  <si>
    <t>Morand baloch 408170117</t>
  </si>
  <si>
    <t>NEWSAS319</t>
  </si>
  <si>
    <t>Smb-sef g.P.S abdul rehman jokhio</t>
  </si>
  <si>
    <t>Abdul rehman jokhio</t>
  </si>
  <si>
    <t>NEWSAS346</t>
  </si>
  <si>
    <t xml:space="preserve">Smb-sef  g.L.Ss haji esub jokhio </t>
  </si>
  <si>
    <t>Esab jokhio 408170084</t>
  </si>
  <si>
    <t>Ghulshan-e-hadeed</t>
  </si>
  <si>
    <t>NEWSAS338</t>
  </si>
  <si>
    <t xml:space="preserve">Smb-sef ggls siraj ahmed </t>
  </si>
  <si>
    <t>Siraj ahmed kathore 408180166</t>
  </si>
  <si>
    <t>Murad memon goth</t>
  </si>
  <si>
    <t>NEWSAS312</t>
  </si>
  <si>
    <t>518 h public school, aalamgir society</t>
  </si>
  <si>
    <t>Jokhio goth</t>
  </si>
  <si>
    <t>NEWSAS310</t>
  </si>
  <si>
    <t xml:space="preserve">516 hilal public school, </t>
  </si>
  <si>
    <t>34-2</t>
  </si>
  <si>
    <t>Zamman town</t>
  </si>
  <si>
    <t>NEWSAS311</t>
  </si>
  <si>
    <t>517 hilal public school, bilal colony</t>
  </si>
  <si>
    <t>Korangi industrial area</t>
  </si>
  <si>
    <t>Bilal colony</t>
  </si>
  <si>
    <t>NEWSAS314</t>
  </si>
  <si>
    <t>519 hilal public school, memon goth</t>
  </si>
  <si>
    <t>Gulistan-e-mustafa,memon goth</t>
  </si>
  <si>
    <t>Mul</t>
  </si>
  <si>
    <t>NEWSAS316</t>
  </si>
  <si>
    <t>512 hilal public school, burma colony</t>
  </si>
  <si>
    <t>Burma colony</t>
  </si>
  <si>
    <t>Kemari</t>
  </si>
  <si>
    <t xml:space="preserve">Dream foundation school </t>
  </si>
  <si>
    <t>Dream foundation trust</t>
  </si>
  <si>
    <t xml:space="preserve">Muwach goth </t>
  </si>
  <si>
    <t>NEWSAS202</t>
  </si>
  <si>
    <t>Sausi home school</t>
  </si>
  <si>
    <t>Rameez ahmed memon</t>
  </si>
  <si>
    <t>Jara wah</t>
  </si>
  <si>
    <t>Janhan soomro</t>
  </si>
  <si>
    <t>Ever shine elementry public school</t>
  </si>
  <si>
    <t>Mohd ibrahim bozdar</t>
  </si>
  <si>
    <t>Bozdar wada</t>
  </si>
  <si>
    <t>Thari mirwah</t>
  </si>
  <si>
    <t xml:space="preserve">Khairpur </t>
  </si>
  <si>
    <t>Mehran model school chhodahoo</t>
  </si>
  <si>
    <t>Aijaz ali soomro</t>
  </si>
  <si>
    <t>Chhodahoo</t>
  </si>
  <si>
    <t>Fateh pur</t>
  </si>
  <si>
    <t>Kot diji</t>
  </si>
  <si>
    <t>Ali model public elementary school</t>
  </si>
  <si>
    <t>Mir khan dahiri</t>
  </si>
  <si>
    <t>Blu -jo-kharo</t>
  </si>
  <si>
    <t>Deparja</t>
  </si>
  <si>
    <t>Ali public elementary school kumb</t>
  </si>
  <si>
    <t>Shafique ahmed</t>
  </si>
  <si>
    <t>Shaheed benazir colony kumb</t>
  </si>
  <si>
    <t>Kumb</t>
  </si>
  <si>
    <t>Kotdiji</t>
  </si>
  <si>
    <t>Sachal sar mast public school</t>
  </si>
  <si>
    <t>Ghulam abbas</t>
  </si>
  <si>
    <t>Allah dad khan</t>
  </si>
  <si>
    <t>Akri</t>
  </si>
  <si>
    <t>Faiz gunj</t>
  </si>
  <si>
    <t xml:space="preserve">Sindh public elementary school </t>
  </si>
  <si>
    <t>Sher mohd</t>
  </si>
  <si>
    <t>Thari mir wah</t>
  </si>
  <si>
    <t>Tali</t>
  </si>
  <si>
    <t>Ali abad</t>
  </si>
  <si>
    <t xml:space="preserve">Bismillah model school </t>
  </si>
  <si>
    <t>Khalilullah gilal</t>
  </si>
  <si>
    <t xml:space="preserve">Qaim khan gopang </t>
  </si>
  <si>
    <t xml:space="preserve">Jiskani </t>
  </si>
  <si>
    <t xml:space="preserve">Kot diji </t>
  </si>
  <si>
    <t>Sindhu model elementary school</t>
  </si>
  <si>
    <t>Naimatullah rajpar</t>
  </si>
  <si>
    <t>Ahdi khan rajper</t>
  </si>
  <si>
    <t>Talpur wada</t>
  </si>
  <si>
    <t xml:space="preserve">Hussain model school </t>
  </si>
  <si>
    <t>Sarfaraz ali sindhu</t>
  </si>
  <si>
    <t>Suigas</t>
  </si>
  <si>
    <t>Mohsan shah</t>
  </si>
  <si>
    <t>Bismillah public school</t>
  </si>
  <si>
    <t>Rahimdad jogi</t>
  </si>
  <si>
    <t>Jogi muhlla</t>
  </si>
  <si>
    <t>Muhammadi elementary school</t>
  </si>
  <si>
    <t>Benazir</t>
  </si>
  <si>
    <t>Bhatti goth</t>
  </si>
  <si>
    <t>Fakirabad</t>
  </si>
  <si>
    <t xml:space="preserve">Karim model elementry school </t>
  </si>
  <si>
    <t>Mohram ali</t>
  </si>
  <si>
    <t>Aunb fakeer manganhar</t>
  </si>
  <si>
    <t>Baqi khan</t>
  </si>
  <si>
    <t>Rehan public school</t>
  </si>
  <si>
    <t>Tania</t>
  </si>
  <si>
    <t>Hussain bux sanghi</t>
  </si>
  <si>
    <t>Shah latif elementary school</t>
  </si>
  <si>
    <t>Raja akhtar  hussain</t>
  </si>
  <si>
    <t>Niwarro</t>
  </si>
  <si>
    <t>Meerak</t>
  </si>
  <si>
    <t>Sobho dero</t>
  </si>
  <si>
    <t xml:space="preserve">Surhan model elementary school </t>
  </si>
  <si>
    <t>Najab ali</t>
  </si>
  <si>
    <t xml:space="preserve">Muhammad bux dhahar </t>
  </si>
  <si>
    <t xml:space="preserve">Naseer fakir jalalani </t>
  </si>
  <si>
    <t>Mazhar model elementary school chakar wasayo</t>
  </si>
  <si>
    <t>Jameela</t>
  </si>
  <si>
    <t>Chakar waryaso</t>
  </si>
  <si>
    <t xml:space="preserve">Nobel hands </t>
  </si>
  <si>
    <t>Nobel hands organization</t>
  </si>
  <si>
    <t>Abdul raheem majidano</t>
  </si>
  <si>
    <t>Kot lalo</t>
  </si>
  <si>
    <t>Sukaar midel school sukk wahan</t>
  </si>
  <si>
    <t>Sukaar development foundation</t>
  </si>
  <si>
    <t>Suk wahan</t>
  </si>
  <si>
    <t>Kamal daro</t>
  </si>
  <si>
    <t>Gambat</t>
  </si>
  <si>
    <t>EX167</t>
  </si>
  <si>
    <t xml:space="preserve">Shah abdul latif elemantry fs school </t>
  </si>
  <si>
    <t>Shah abdul bhattai fellowship school</t>
  </si>
  <si>
    <t>Khairpur mirs</t>
  </si>
  <si>
    <t>Therhi</t>
  </si>
  <si>
    <t>Haji pir bux solangi</t>
  </si>
  <si>
    <t>EX168</t>
  </si>
  <si>
    <t>Sughand fellowship elementary school</t>
  </si>
  <si>
    <t>Sughandh fellowship school</t>
  </si>
  <si>
    <t>Gagri</t>
  </si>
  <si>
    <t>Hajna shah</t>
  </si>
  <si>
    <t>EX169</t>
  </si>
  <si>
    <t>Heer.E.F.S.G. Ali hyder jalbani</t>
  </si>
  <si>
    <t>Heer fellowship school</t>
  </si>
  <si>
    <t>Ali hyder jalbani</t>
  </si>
  <si>
    <t>Piryalio</t>
  </si>
  <si>
    <t>Kingri</t>
  </si>
  <si>
    <t>EX170</t>
  </si>
  <si>
    <t>Rabail fellowship elementary school</t>
  </si>
  <si>
    <t>Rabail fellowship school</t>
  </si>
  <si>
    <t xml:space="preserve">Haji ghulam hussain kandhar </t>
  </si>
  <si>
    <t>Pryaloi</t>
  </si>
  <si>
    <t xml:space="preserve">Kingri </t>
  </si>
  <si>
    <t>EX173</t>
  </si>
  <si>
    <t>Muhammadi fellowship school</t>
  </si>
  <si>
    <t xml:space="preserve">Khair muhammad </t>
  </si>
  <si>
    <t>Bapho</t>
  </si>
  <si>
    <t>EX174</t>
  </si>
  <si>
    <t xml:space="preserve">Jamiat ul mustafa fellowship school </t>
  </si>
  <si>
    <t>Jamait-ul-mustafa fellowship school</t>
  </si>
  <si>
    <t>Bangul khan</t>
  </si>
  <si>
    <t>EX177</t>
  </si>
  <si>
    <t>Kak elementary fellow ship</t>
  </si>
  <si>
    <t>Kaak fellowship school</t>
  </si>
  <si>
    <t>Heesbani</t>
  </si>
  <si>
    <t xml:space="preserve">Shadi shaheed </t>
  </si>
  <si>
    <t>EX178</t>
  </si>
  <si>
    <t>Bhatti elementary fellow ship school</t>
  </si>
  <si>
    <t>Mang tagar</t>
  </si>
  <si>
    <t>EX179</t>
  </si>
  <si>
    <t>Mehran fellow ship</t>
  </si>
  <si>
    <t>Ghulam ujan</t>
  </si>
  <si>
    <t>Drib mehar shah</t>
  </si>
  <si>
    <t>EX182</t>
  </si>
  <si>
    <t>Dua fellowship elementary school</t>
  </si>
  <si>
    <t>Dua fellowship school</t>
  </si>
  <si>
    <t>Mehro wahan</t>
  </si>
  <si>
    <t>Jado wahan</t>
  </si>
  <si>
    <t>EX184</t>
  </si>
  <si>
    <t>Dastageer elementary model school</t>
  </si>
  <si>
    <t>Dastageer fellowship school</t>
  </si>
  <si>
    <t>Munshi taj ud din arain</t>
  </si>
  <si>
    <t>Peer badal sher</t>
  </si>
  <si>
    <t>EX186</t>
  </si>
  <si>
    <t>Murk elementary school phat</t>
  </si>
  <si>
    <t>Murk fellowship school</t>
  </si>
  <si>
    <t>Village phat</t>
  </si>
  <si>
    <t>Nizamani</t>
  </si>
  <si>
    <t>EX187</t>
  </si>
  <si>
    <t>Al zulfiqar fellowship school</t>
  </si>
  <si>
    <t>Al-zulfiqar fellowship school</t>
  </si>
  <si>
    <t>Raina</t>
  </si>
  <si>
    <t>Goujo</t>
  </si>
  <si>
    <t>EX188</t>
  </si>
  <si>
    <t>Sun shine elementary fellowship school</t>
  </si>
  <si>
    <t>Sun shine fellowship school</t>
  </si>
  <si>
    <t>Luqman</t>
  </si>
  <si>
    <t>EX189</t>
  </si>
  <si>
    <t>Little star fellowship school</t>
  </si>
  <si>
    <t>Gharhi pull</t>
  </si>
  <si>
    <t>Shah latif</t>
  </si>
  <si>
    <t>EX190</t>
  </si>
  <si>
    <t>Noor fellowship elementary school</t>
  </si>
  <si>
    <t>Noor fellowship school</t>
  </si>
  <si>
    <t>Wari goth</t>
  </si>
  <si>
    <t>Gujo</t>
  </si>
  <si>
    <t>EX191</t>
  </si>
  <si>
    <t>Moon sellowship school luqman-ii</t>
  </si>
  <si>
    <t>Moon fellowship school</t>
  </si>
  <si>
    <t>EX192</t>
  </si>
  <si>
    <t>Angels (ielp) elemantray school</t>
  </si>
  <si>
    <t>Angles fellowship school</t>
  </si>
  <si>
    <t xml:space="preserve">Mohallah shah latif </t>
  </si>
  <si>
    <t xml:space="preserve">Shah latif </t>
  </si>
  <si>
    <t>EX193</t>
  </si>
  <si>
    <t>Luky star elementary model school</t>
  </si>
  <si>
    <t>Lucky star fellowship school</t>
  </si>
  <si>
    <t>Muhallah dabbar</t>
  </si>
  <si>
    <t>Bukhari</t>
  </si>
  <si>
    <t>EX194</t>
  </si>
  <si>
    <t>Paradise elementary fellowship school</t>
  </si>
  <si>
    <t>Paradise fellowship school</t>
  </si>
  <si>
    <t>Azam colony</t>
  </si>
  <si>
    <t>EX195</t>
  </si>
  <si>
    <t>Kids fellowship elementary school</t>
  </si>
  <si>
    <t>Kids fellowship school</t>
  </si>
  <si>
    <t>Mill colony</t>
  </si>
  <si>
    <t>EX198</t>
  </si>
  <si>
    <t>Gulshan-e-zehara fellowship elementary school</t>
  </si>
  <si>
    <t>Gulshan zehra fellowship school</t>
  </si>
  <si>
    <t xml:space="preserve">Dato dasti </t>
  </si>
  <si>
    <t>Mehar veesar</t>
  </si>
  <si>
    <t>EX199</t>
  </si>
  <si>
    <t>Rabia basri elementry school</t>
  </si>
  <si>
    <t>Rabia basri fellowship school</t>
  </si>
  <si>
    <t>Tando mir ali</t>
  </si>
  <si>
    <t>EX200</t>
  </si>
  <si>
    <t>Mahek fellowship school</t>
  </si>
  <si>
    <t>Mehak fellowship school</t>
  </si>
  <si>
    <t>Bindi motayo</t>
  </si>
  <si>
    <t>Pir hayat shah</t>
  </si>
  <si>
    <t>EX202</t>
  </si>
  <si>
    <t>Kanwal elementary school</t>
  </si>
  <si>
    <t>Kawnal fellowship school</t>
  </si>
  <si>
    <t>Khanan biriro</t>
  </si>
  <si>
    <t>Goondaro</t>
  </si>
  <si>
    <t>EX203</t>
  </si>
  <si>
    <t xml:space="preserve">Sindhri fellowship elementary school </t>
  </si>
  <si>
    <t>Sindhri fellowship school</t>
  </si>
  <si>
    <t>Razidero</t>
  </si>
  <si>
    <t>Agra</t>
  </si>
  <si>
    <t>EX204</t>
  </si>
  <si>
    <t xml:space="preserve">Ali elementary fellowship school </t>
  </si>
  <si>
    <t>Tando shah</t>
  </si>
  <si>
    <t>EX205</t>
  </si>
  <si>
    <t xml:space="preserve">Sohni fellow ship school rajpari </t>
  </si>
  <si>
    <t>Sohani fellowship school</t>
  </si>
  <si>
    <t>Adam sultan</t>
  </si>
  <si>
    <t>Rajpari</t>
  </si>
  <si>
    <t>Goundarro</t>
  </si>
  <si>
    <t>EX206</t>
  </si>
  <si>
    <t xml:space="preserve">Shahbaz felloship </t>
  </si>
  <si>
    <t>Guhram</t>
  </si>
  <si>
    <t>Belharo</t>
  </si>
  <si>
    <t>EX207</t>
  </si>
  <si>
    <t>Fatima fellow ship elementry school</t>
  </si>
  <si>
    <t>Fatima fellowship school</t>
  </si>
  <si>
    <t>Pipri</t>
  </si>
  <si>
    <t>Tando masti</t>
  </si>
  <si>
    <t>NEWSAS004</t>
  </si>
  <si>
    <t>Dharti public school</t>
  </si>
  <si>
    <t>Gul muhammad shar</t>
  </si>
  <si>
    <t>Faiz ganj</t>
  </si>
  <si>
    <t>NEWSAS011</t>
  </si>
  <si>
    <t>Rose public school</t>
  </si>
  <si>
    <t>Mohammad ali banbhan</t>
  </si>
  <si>
    <t>Ahmeduddin samoor</t>
  </si>
  <si>
    <t>Bozdar</t>
  </si>
  <si>
    <t>Mirwah</t>
  </si>
  <si>
    <t>NEWSAS012</t>
  </si>
  <si>
    <t>Al zayad public school</t>
  </si>
  <si>
    <t>Changul malik</t>
  </si>
  <si>
    <t>NEWSAS016</t>
  </si>
  <si>
    <t>Rasheed foundation school</t>
  </si>
  <si>
    <t>Rasheed education and health welfare organization</t>
  </si>
  <si>
    <t>Haji khan baladi</t>
  </si>
  <si>
    <t>NEWSAS017</t>
  </si>
  <si>
    <t>Rasheed foundation model school</t>
  </si>
  <si>
    <t>Maloor shar</t>
  </si>
  <si>
    <t>Karoondi</t>
  </si>
  <si>
    <t>NEWSAS018</t>
  </si>
  <si>
    <t>Shahnawaz model school</t>
  </si>
  <si>
    <t>Shahnawaz</t>
  </si>
  <si>
    <t>Allah abad</t>
  </si>
  <si>
    <t>NEWSAS019</t>
  </si>
  <si>
    <t>Al ramzan public sachool</t>
  </si>
  <si>
    <t>Shamim nazia</t>
  </si>
  <si>
    <t>Ghullam nabi arain</t>
  </si>
  <si>
    <t>Kot lalu</t>
  </si>
  <si>
    <t>NEWSAS021</t>
  </si>
  <si>
    <t>Tehzeeb elementary school</t>
  </si>
  <si>
    <t>Tahzeeb development foundation</t>
  </si>
  <si>
    <t>Meral khan makwal</t>
  </si>
  <si>
    <t>Bugro</t>
  </si>
  <si>
    <t>Pir hizbullah shah rashdi</t>
  </si>
  <si>
    <t>Wazir ali</t>
  </si>
  <si>
    <t>Imam din rajar</t>
  </si>
  <si>
    <t>Mubarak pur</t>
  </si>
  <si>
    <t>Pano akil</t>
  </si>
  <si>
    <t>Ahsan ali elementary public school</t>
  </si>
  <si>
    <t>Muhammad hanif</t>
  </si>
  <si>
    <t>Jindo chachar</t>
  </si>
  <si>
    <t>Kamo shaheed</t>
  </si>
  <si>
    <t>Obaro</t>
  </si>
  <si>
    <t>Aftab model school</t>
  </si>
  <si>
    <t>Hassan muhammad</t>
  </si>
  <si>
    <t>Mohammad ayoob</t>
  </si>
  <si>
    <t>Landhi</t>
  </si>
  <si>
    <t>Rohri</t>
  </si>
  <si>
    <t>Al hussain elementary school</t>
  </si>
  <si>
    <t>Anisa</t>
  </si>
  <si>
    <t>Dari</t>
  </si>
  <si>
    <t>Saleh maher</t>
  </si>
  <si>
    <t>Al rehman</t>
  </si>
  <si>
    <t>Rubina kausar</t>
  </si>
  <si>
    <t>Muhammad iqbal fuji</t>
  </si>
  <si>
    <t>Mithri</t>
  </si>
  <si>
    <t>Khan garh</t>
  </si>
  <si>
    <t>Al mariam model school</t>
  </si>
  <si>
    <t>Muhammad sabal solangi</t>
  </si>
  <si>
    <t>Mehboob metho</t>
  </si>
  <si>
    <t>Tarmo</t>
  </si>
  <si>
    <t>Ali nawaz primary school</t>
  </si>
  <si>
    <t>Abdul ghafoor</t>
  </si>
  <si>
    <t>Molai thomi</t>
  </si>
  <si>
    <t>Tari 33</t>
  </si>
  <si>
    <t>Saleh pat</t>
  </si>
  <si>
    <t>Aqsa model school</t>
  </si>
  <si>
    <t>Marvi welfare association</t>
  </si>
  <si>
    <t>Rahimabad</t>
  </si>
  <si>
    <t>35 city</t>
  </si>
  <si>
    <t>NEWSAS023</t>
  </si>
  <si>
    <t>Al-khair  elementary school</t>
  </si>
  <si>
    <t>Zainab ghunio</t>
  </si>
  <si>
    <t>Ameer abad</t>
  </si>
  <si>
    <t>Ubauro</t>
  </si>
  <si>
    <t>NEWSAS024</t>
  </si>
  <si>
    <t>Al-khair</t>
  </si>
  <si>
    <t>Noor muhammad bhutto</t>
  </si>
  <si>
    <t>Ranwati</t>
  </si>
  <si>
    <t>NEWSAS001</t>
  </si>
  <si>
    <t>Ghulam fareed malik school</t>
  </si>
  <si>
    <t>Allah warayo</t>
  </si>
  <si>
    <t>Ghulam fareed</t>
  </si>
  <si>
    <t>Sain dino malik</t>
  </si>
  <si>
    <t>Dharaki</t>
  </si>
  <si>
    <t>Iqra model school</t>
  </si>
  <si>
    <t>Naib ali bhanbhro</t>
  </si>
  <si>
    <t>Haji gul muhammad bhambro</t>
  </si>
  <si>
    <t>Lal jurio</t>
  </si>
  <si>
    <t>Sewaifoundation primary school</t>
  </si>
  <si>
    <t>Sewai foundation ghotki</t>
  </si>
  <si>
    <t>Allah warayo katto</t>
  </si>
  <si>
    <t>Sultanpur</t>
  </si>
  <si>
    <t>Indus farmers welfare association gtk</t>
  </si>
  <si>
    <t>Allah wasayo malik</t>
  </si>
  <si>
    <t>Ruk</t>
  </si>
  <si>
    <t>Sawai foundation model school</t>
  </si>
  <si>
    <t>Jangal malik</t>
  </si>
  <si>
    <t>Jangla malik</t>
  </si>
  <si>
    <t>Kandhkot</t>
  </si>
  <si>
    <t>New hamdard public school</t>
  </si>
  <si>
    <t>Hamdard welfare association ghotki</t>
  </si>
  <si>
    <t>Hussain belly</t>
  </si>
  <si>
    <t>Hdpc girls primary school</t>
  </si>
  <si>
    <t>Achyoon kobyoon</t>
  </si>
  <si>
    <t>Long bhatti</t>
  </si>
  <si>
    <t>Wass</t>
  </si>
  <si>
    <t>Kainat primary school</t>
  </si>
  <si>
    <t>Kainat development association</t>
  </si>
  <si>
    <t>Ghous pur</t>
  </si>
  <si>
    <t>Meharullah khan kambrani</t>
  </si>
  <si>
    <t>Mahr</t>
  </si>
  <si>
    <t>Al-noor model school</t>
  </si>
  <si>
    <t>Sabah-tul-ain</t>
  </si>
  <si>
    <t>Old cotton factory area</t>
  </si>
  <si>
    <t>Mehran 36</t>
  </si>
  <si>
    <t>NEWSAS354</t>
  </si>
  <si>
    <t>Roshan tara model school</t>
  </si>
  <si>
    <t>Gul hassan malik</t>
  </si>
  <si>
    <t>Behtoor</t>
  </si>
  <si>
    <t>Khangarh</t>
  </si>
  <si>
    <t>NEWSAS355</t>
  </si>
  <si>
    <t>University of childern</t>
  </si>
  <si>
    <t>Jalal din mahar</t>
  </si>
  <si>
    <t>NEWSAS015</t>
  </si>
  <si>
    <t>Janat ul firdous model school</t>
  </si>
  <si>
    <t>Mangan dari</t>
  </si>
  <si>
    <t>Lohi</t>
  </si>
  <si>
    <t>Khanghar</t>
  </si>
  <si>
    <t>Shah latif model school</t>
  </si>
  <si>
    <t>Muhammed hassan</t>
  </si>
  <si>
    <t>Thekratro</t>
  </si>
  <si>
    <t>NEWSAS005</t>
  </si>
  <si>
    <t>Shaheed sooriah badshah</t>
  </si>
  <si>
    <t>Dhingano malano</t>
  </si>
  <si>
    <t>Jounas</t>
  </si>
  <si>
    <t>Pano aqil</t>
  </si>
  <si>
    <t xml:space="preserve">Mashal model school </t>
  </si>
  <si>
    <t>Hwa foundation</t>
  </si>
  <si>
    <t>Razoo mahar</t>
  </si>
  <si>
    <t>Insaf social welfare association</t>
  </si>
  <si>
    <t>Al razzak colony</t>
  </si>
  <si>
    <t>Dharki</t>
  </si>
  <si>
    <t>Insaf elementary public school</t>
  </si>
  <si>
    <t>Jung colony near engro chemical</t>
  </si>
  <si>
    <t>RBCS131</t>
  </si>
  <si>
    <t xml:space="preserve">Rbcs city point </t>
  </si>
  <si>
    <t>Dadu canal city point</t>
  </si>
  <si>
    <t>Bachal shah</t>
  </si>
  <si>
    <t>RBCS132</t>
  </si>
  <si>
    <t>Rbcs mustafabad</t>
  </si>
  <si>
    <t>Ali muhammad khoso, mustafabad</t>
  </si>
  <si>
    <t>New sukkur</t>
  </si>
  <si>
    <t>RBCS134</t>
  </si>
  <si>
    <t>Rbcs kaladi</t>
  </si>
  <si>
    <t>Kaladi</t>
  </si>
  <si>
    <t>Tamachani</t>
  </si>
  <si>
    <t>RBCS135</t>
  </si>
  <si>
    <t>Rbcs shaikh mohallah</t>
  </si>
  <si>
    <t>Muhammad sharif bijarani chouk</t>
  </si>
  <si>
    <t>Pir mureed  shah 18</t>
  </si>
  <si>
    <t>RBCS136</t>
  </si>
  <si>
    <t>Rbcs allah abad</t>
  </si>
  <si>
    <t>Micro colony near madina masjid</t>
  </si>
  <si>
    <t>18 new sukkur</t>
  </si>
  <si>
    <t>RBCS137</t>
  </si>
  <si>
    <t>Rbcs allah diwayo shar</t>
  </si>
  <si>
    <t>Allah diwayo, baharo</t>
  </si>
  <si>
    <t>Patni</t>
  </si>
  <si>
    <t>RBCS138</t>
  </si>
  <si>
    <t>Rbcs atta mohammad shambani</t>
  </si>
  <si>
    <t>Atta muhammad shambhani</t>
  </si>
  <si>
    <t>Tarie</t>
  </si>
  <si>
    <t>RBCS139</t>
  </si>
  <si>
    <t>Rbcs khabri bhitt</t>
  </si>
  <si>
    <t>Khabri bhitt</t>
  </si>
  <si>
    <t>RBCS140</t>
  </si>
  <si>
    <t>Rbcs mevo khan mallah</t>
  </si>
  <si>
    <t>Mevo khan mlah</t>
  </si>
  <si>
    <t>RBCS141</t>
  </si>
  <si>
    <t>Rbcs imam bux jiskani</t>
  </si>
  <si>
    <t>Imam bux jiskani</t>
  </si>
  <si>
    <t>RBCS142</t>
  </si>
  <si>
    <t xml:space="preserve">Rbcs juma khan mahar </t>
  </si>
  <si>
    <t>Juma khan mahar</t>
  </si>
  <si>
    <t>RBCS143</t>
  </si>
  <si>
    <t>Rbcs mansoor abad</t>
  </si>
  <si>
    <t>Chibhro near taj farm</t>
  </si>
  <si>
    <t>Tarai</t>
  </si>
  <si>
    <t>RBCS144</t>
  </si>
  <si>
    <t>Rbcs mubarak mahar</t>
  </si>
  <si>
    <t>Mubarak mahar</t>
  </si>
  <si>
    <t>RBCS145</t>
  </si>
  <si>
    <t>Rbcs haji arib mahar</t>
  </si>
  <si>
    <t>Haji arab mahar</t>
  </si>
  <si>
    <t>RBCS146</t>
  </si>
  <si>
    <t>Rbcs haji dhani bux mahar</t>
  </si>
  <si>
    <t>Dhani bux mahar</t>
  </si>
  <si>
    <t>RBCS147</t>
  </si>
  <si>
    <t>Rbcs yaqoob indhar</t>
  </si>
  <si>
    <t>Yaqoob indhar</t>
  </si>
  <si>
    <t>Baiji sharif</t>
  </si>
  <si>
    <t>RBCS148</t>
  </si>
  <si>
    <t>Rbcs bashirabad</t>
  </si>
  <si>
    <t>Bashirabad chohan muhalla pano aqil</t>
  </si>
  <si>
    <t>Mehran pano aqil</t>
  </si>
  <si>
    <t>RBCS150</t>
  </si>
  <si>
    <t>Rbcs hussainabad</t>
  </si>
  <si>
    <t>Hussain abad</t>
  </si>
  <si>
    <t>Tarae</t>
  </si>
  <si>
    <t>Haji mahar public primary school</t>
  </si>
  <si>
    <t>Ayaz ali</t>
  </si>
  <si>
    <t>Haji patan mahar</t>
  </si>
  <si>
    <t>Mohabbat fakeer public school</t>
  </si>
  <si>
    <t>Bhitai educational co-operative soceity</t>
  </si>
  <si>
    <t xml:space="preserve">Mohabbat fakeer lakhan </t>
  </si>
  <si>
    <t>Qadir pir</t>
  </si>
  <si>
    <t>Muhammadi elementary public school</t>
  </si>
  <si>
    <t>Shahzado</t>
  </si>
  <si>
    <t>Khamiso chacher</t>
  </si>
  <si>
    <t>Zakiya elementary public school</t>
  </si>
  <si>
    <t>Allah yar chacher</t>
  </si>
  <si>
    <t>Modern public school</t>
  </si>
  <si>
    <t>Afshan women social welfare and educational association</t>
  </si>
  <si>
    <t>Behlaar</t>
  </si>
  <si>
    <t>Nindapur</t>
  </si>
  <si>
    <t>Agahi system school faqir mian baig chacker</t>
  </si>
  <si>
    <t>Ambah</t>
  </si>
  <si>
    <t>Mithal chachar school</t>
  </si>
  <si>
    <t>Mohammad mithal chachar</t>
  </si>
  <si>
    <t>Sadoja</t>
  </si>
  <si>
    <t>Agahi system school sadhooja</t>
  </si>
  <si>
    <t>Sadhoja</t>
  </si>
  <si>
    <t>Agahi system school kheeraj</t>
  </si>
  <si>
    <t>Kheraj</t>
  </si>
  <si>
    <t>Agahi system school tahir chachar</t>
  </si>
  <si>
    <t>Tahir chachar</t>
  </si>
  <si>
    <t>Agahi system school gindo chachar</t>
  </si>
  <si>
    <t>Gindo chachar</t>
  </si>
  <si>
    <t>Mohammad yousuf chachar</t>
  </si>
  <si>
    <t>Muhammad yousif chachar</t>
  </si>
  <si>
    <t>Qadir pur</t>
  </si>
  <si>
    <t>Agahi syatem school (faqir mian baig chachar</t>
  </si>
  <si>
    <t>Fakeer mohammad palh</t>
  </si>
  <si>
    <t>Rangers public school</t>
  </si>
  <si>
    <t>Sector commandar shahbaz ranger sukkur</t>
  </si>
  <si>
    <t>Sardar garh</t>
  </si>
  <si>
    <t>Shahbaz rangers kashmore</t>
  </si>
  <si>
    <t>Ppl-3 near pak rangers head quarter sindh</t>
  </si>
  <si>
    <t>Rasaldar</t>
  </si>
  <si>
    <t>Rd-109</t>
  </si>
  <si>
    <t>Toja</t>
  </si>
  <si>
    <t>NEWSAS013</t>
  </si>
  <si>
    <t xml:space="preserve">Zawar muhammad ilyas public elementory school rd 186 </t>
  </si>
  <si>
    <t>Muhammad hamayoon</t>
  </si>
  <si>
    <t>Zanwar ilyas</t>
  </si>
  <si>
    <t>NEWSAS014</t>
  </si>
  <si>
    <t>Mian baig indhar public elementary school</t>
  </si>
  <si>
    <t>Allah bux arain</t>
  </si>
  <si>
    <t>Drib/sultanpur</t>
  </si>
  <si>
    <t>Lareb public school</t>
  </si>
  <si>
    <t>Qaisar khan markhand</t>
  </si>
  <si>
    <t>Taj collony gambat</t>
  </si>
  <si>
    <t>Gambat  1</t>
  </si>
  <si>
    <t>EX175</t>
  </si>
  <si>
    <t>Kainat elementary</t>
  </si>
  <si>
    <t>Kainat fellowship school</t>
  </si>
  <si>
    <t>Goondarro</t>
  </si>
  <si>
    <t>Layari</t>
  </si>
  <si>
    <t>Arqam Public School</t>
  </si>
  <si>
    <t>ABDUL LATIF PREMI</t>
  </si>
  <si>
    <t>BILAL NAGAR</t>
  </si>
  <si>
    <t>Dhabeji</t>
  </si>
  <si>
    <t>Mir Pur Sakro</t>
  </si>
  <si>
    <t>Saleh English Grammer School</t>
  </si>
  <si>
    <t>FAHAD SALEH PALEJO</t>
  </si>
  <si>
    <t>JUNG SHAHI CITY</t>
  </si>
  <si>
    <t>Jung Shahi</t>
  </si>
  <si>
    <t>KETI BANDER</t>
  </si>
  <si>
    <t xml:space="preserve">Sindh Rangers Mian M.Yousif High School </t>
  </si>
  <si>
    <t>42 WING QASIM RANGERS</t>
  </si>
  <si>
    <t>MALOOK JI DHANI</t>
  </si>
  <si>
    <t>LAPLO</t>
  </si>
  <si>
    <t>DAHLI</t>
  </si>
  <si>
    <t>Mithi @ Tharparkar</t>
  </si>
  <si>
    <t xml:space="preserve">Sughra Begum Sindh Rangers Elementary School </t>
  </si>
  <si>
    <t>51 WING QASIM RANGERS</t>
  </si>
  <si>
    <t>MINAHO</t>
  </si>
  <si>
    <t>JASE JO PAR</t>
  </si>
  <si>
    <t>Primary</t>
  </si>
  <si>
    <t>Muhd Yousaf Elementary School</t>
  </si>
  <si>
    <t>84 WING QASIM RANGERS</t>
  </si>
  <si>
    <t>DHUDHYRI</t>
  </si>
  <si>
    <t>HARHO</t>
  </si>
  <si>
    <t>NAGARPARKAR</t>
  </si>
  <si>
    <t>NEWSAS265</t>
  </si>
  <si>
    <t>Faqeer Muqeem Kunbhar</t>
  </si>
  <si>
    <t>Khalid Akhtar (Khalid Kumbhar)</t>
  </si>
  <si>
    <t>Nohto</t>
  </si>
  <si>
    <t>Mahrabno</t>
  </si>
  <si>
    <t>MITHI</t>
  </si>
  <si>
    <t>NEWSAS267</t>
  </si>
  <si>
    <t>Sadique Faqeer Public School</t>
  </si>
  <si>
    <t>Photo bheel</t>
  </si>
  <si>
    <t>NEWSAS</t>
  </si>
  <si>
    <t>AWARE</t>
  </si>
  <si>
    <t>Dhoor Gadro</t>
  </si>
  <si>
    <t>Parno</t>
  </si>
  <si>
    <t>Dahli</t>
  </si>
  <si>
    <t>NEWSAS262</t>
  </si>
  <si>
    <t>Elementary</t>
  </si>
  <si>
    <t>Nooro Ji Dhani</t>
  </si>
  <si>
    <t>Charnor</t>
  </si>
  <si>
    <t>Chachro</t>
  </si>
  <si>
    <t>NEWSAS263</t>
  </si>
  <si>
    <t>Nasurullah Sand</t>
  </si>
  <si>
    <t>Nasarullah Sand</t>
  </si>
  <si>
    <t>Janjhi</t>
  </si>
  <si>
    <t>NEWSAS348</t>
  </si>
  <si>
    <t>ROSHANI GIRLS ELEMENTRY</t>
  </si>
  <si>
    <t>Child development organization</t>
  </si>
  <si>
    <t>Haji Khan</t>
  </si>
  <si>
    <t>Drigh Bala</t>
  </si>
  <si>
    <t>Johi</t>
  </si>
  <si>
    <t>Dadu</t>
  </si>
  <si>
    <t>Danish Paradies Public School</t>
  </si>
  <si>
    <t>G.Sarwar</t>
  </si>
  <si>
    <t>Meer hasan road by pass</t>
  </si>
  <si>
    <t>Thalo</t>
  </si>
  <si>
    <t>K.N.Shah</t>
  </si>
  <si>
    <t>NEWSAS349</t>
  </si>
  <si>
    <t>ROSHANI PUBLIC SCHOOL</t>
  </si>
  <si>
    <t>Kifayat hussain jamali</t>
  </si>
  <si>
    <t xml:space="preserve">Wapda Colony </t>
  </si>
  <si>
    <t>JOHI</t>
  </si>
  <si>
    <t>Mehar</t>
  </si>
  <si>
    <t>NEWSAS207</t>
  </si>
  <si>
    <t>LAREEB MODEL SCHOOL</t>
  </si>
  <si>
    <t>Riaz hussain jhatial</t>
  </si>
  <si>
    <t>Suleman Colony</t>
  </si>
  <si>
    <t>MEHAR</t>
  </si>
  <si>
    <t>Shamasuddin bahoto</t>
  </si>
  <si>
    <t>CHAPAR KHAN GADHI</t>
  </si>
  <si>
    <t>Gozo</t>
  </si>
  <si>
    <t>NEWSAS224</t>
  </si>
  <si>
    <t>MODREN PUBLIC SCHOOL</t>
  </si>
  <si>
    <t>Waseem ahmed</t>
  </si>
  <si>
    <t>Baloch Goth</t>
  </si>
  <si>
    <t>NEWSAS225</t>
  </si>
  <si>
    <t>ARIF PUBLIC SCHOOL</t>
  </si>
  <si>
    <t>Zameer  mangi</t>
  </si>
  <si>
    <t>Nourang Chandio</t>
  </si>
  <si>
    <t>KHAN JO GOTH</t>
  </si>
  <si>
    <t>RBCS004</t>
  </si>
  <si>
    <t>Rbcs Haji Abbas Lund</t>
  </si>
  <si>
    <t>Village Shadabad Orgnization</t>
  </si>
  <si>
    <t>Haji Abbas Lund</t>
  </si>
  <si>
    <t>Sawaro</t>
  </si>
  <si>
    <t>RBCS012</t>
  </si>
  <si>
    <t>Rbcs Allah Jurio Rustmani</t>
  </si>
  <si>
    <t>Allah Jurio Rustmani</t>
  </si>
  <si>
    <t>Tore</t>
  </si>
  <si>
    <t>RBCS007</t>
  </si>
  <si>
    <t>Rbcs Bachal Khan Gurmani</t>
  </si>
  <si>
    <t>Bachal Khan Gurmani</t>
  </si>
  <si>
    <t>RBCS013</t>
  </si>
  <si>
    <t>Rbcs Bahram G Takri</t>
  </si>
  <si>
    <t>Golo Fakeer / Behram Ji Takri</t>
  </si>
  <si>
    <t>RBCS001</t>
  </si>
  <si>
    <t>Rbcs Faqeer Salman Khoso</t>
  </si>
  <si>
    <t>Faqeer Suleman Khoso</t>
  </si>
  <si>
    <t>RBCS015</t>
  </si>
  <si>
    <t>Rbcs Gul Khan Leghari</t>
  </si>
  <si>
    <t>Gul Khan Laghari</t>
  </si>
  <si>
    <t>Tando Rahim Khan</t>
  </si>
  <si>
    <t>RBCS011</t>
  </si>
  <si>
    <t>Rbcs Khabar Khan Panhwar</t>
  </si>
  <si>
    <t>Khabar Panhwar</t>
  </si>
  <si>
    <t>Allahabad</t>
  </si>
  <si>
    <t>RBCS006</t>
  </si>
  <si>
    <t>Rbcs Luqman Jo Bhan</t>
  </si>
  <si>
    <t>Lukman Jo Bhan</t>
  </si>
  <si>
    <t>Siyal</t>
  </si>
  <si>
    <t>RBCS002</t>
  </si>
  <si>
    <t>MOHAMMAD HASSAN RODNANI</t>
  </si>
  <si>
    <t>Mohammad hassan rodnani</t>
  </si>
  <si>
    <t>RBCS003</t>
  </si>
  <si>
    <t>Rbcs Shafi Muhammad Lund</t>
  </si>
  <si>
    <t>Shafi Muhammad Lund</t>
  </si>
  <si>
    <t>RBCS008</t>
  </si>
  <si>
    <t>Rbcs Umar Khan Birhmani</t>
  </si>
  <si>
    <t>Muhammad Umar Berahmani</t>
  </si>
  <si>
    <t>CODE</t>
  </si>
  <si>
    <t>NAME OF PARTNER</t>
  </si>
  <si>
    <t>SMHS0074</t>
  </si>
  <si>
    <t>AL-MEHRAN RESEARCH AND DEVELOMENT FOUNDATION (AMRDF)</t>
  </si>
  <si>
    <t>MIR KHAN MEHAR</t>
  </si>
  <si>
    <t>KURKELI</t>
  </si>
  <si>
    <t>SINJHORO</t>
  </si>
  <si>
    <t>SMHS0075</t>
  </si>
  <si>
    <t>MUHAMMAD URS BROHI</t>
  </si>
  <si>
    <t>SMHS0076</t>
  </si>
  <si>
    <t>SIJHORO ROYAL CITY</t>
  </si>
  <si>
    <t>SMHS0077</t>
  </si>
  <si>
    <t>ABDUL WAHID KHOSO</t>
  </si>
  <si>
    <t>NAO MAIL</t>
  </si>
  <si>
    <t>SAYED MATTO SHAH</t>
  </si>
  <si>
    <t>BULRI SHAH KARIM</t>
  </si>
  <si>
    <t>T-M KHAN</t>
  </si>
  <si>
    <t>SMHS0078</t>
  </si>
  <si>
    <t>SHER M.LANGHA</t>
  </si>
  <si>
    <t>LAKHAT</t>
  </si>
  <si>
    <t>SMHS0044</t>
  </si>
  <si>
    <t>AHSAN ALI CHANDIO</t>
  </si>
  <si>
    <t>CHANNA MUHALLA</t>
  </si>
  <si>
    <t>GUJJO</t>
  </si>
  <si>
    <t>KHAIRPUR</t>
  </si>
  <si>
    <t>SMHS0040</t>
  </si>
  <si>
    <t>AKBAR ALI SOOMRO</t>
  </si>
  <si>
    <t>MEHRAN COLONY</t>
  </si>
  <si>
    <t>NOSHERO FEROZ</t>
  </si>
  <si>
    <t>N-FEROZ</t>
  </si>
  <si>
    <t>SMHS0041</t>
  </si>
  <si>
    <t>Daro</t>
  </si>
  <si>
    <t>UC-4</t>
  </si>
  <si>
    <t>SMHS0079</t>
  </si>
  <si>
    <t>ALI DINO</t>
  </si>
  <si>
    <t>VILLAGE DALAIL SHAR TORI MORI</t>
  </si>
  <si>
    <t>KOT NAWAB</t>
  </si>
  <si>
    <t>SMHS0080</t>
  </si>
  <si>
    <t>MIAN</t>
  </si>
  <si>
    <t>SMHS0081</t>
  </si>
  <si>
    <t>ALI EDUCATION AND WELFARE SOCIETY</t>
  </si>
  <si>
    <t>CHEEHO</t>
  </si>
  <si>
    <t>SMHS0082</t>
  </si>
  <si>
    <t>ALLAH BACHAYO KANDHRO</t>
  </si>
  <si>
    <t>KHAN MUHAMMAD SOLANGI</t>
  </si>
  <si>
    <t>PHATTO BILAL</t>
  </si>
  <si>
    <t>MORO</t>
  </si>
  <si>
    <t>SMHS0083</t>
  </si>
  <si>
    <t>ASHER JIBRAN ABBASI</t>
  </si>
  <si>
    <t>DARY KHAN NAHYAR</t>
  </si>
  <si>
    <t>SAWAN KHAN GOPANG</t>
  </si>
  <si>
    <t>HYDERABAD</t>
  </si>
  <si>
    <t>SMHS0084</t>
  </si>
  <si>
    <t>HAJI BACHAL ZAOUR</t>
  </si>
  <si>
    <t>NAREJANI</t>
  </si>
  <si>
    <t>SMHS0118</t>
  </si>
  <si>
    <t>GHOTANA</t>
  </si>
  <si>
    <t>CHUKKI</t>
  </si>
  <si>
    <t>SMHS0037</t>
  </si>
  <si>
    <t>ASIF ALI MAGSI</t>
  </si>
  <si>
    <t>ALLAH ABAD DAYO CHOWK</t>
  </si>
  <si>
    <t>SMHS0004</t>
  </si>
  <si>
    <t>Assosiation for Water Applied Education &amp; Renewable Energy (AWARE)</t>
  </si>
  <si>
    <t>TALHI STATION</t>
  </si>
  <si>
    <t>7-Talhi</t>
  </si>
  <si>
    <t>UMERKOT</t>
  </si>
  <si>
    <t>SMHS0008</t>
  </si>
  <si>
    <t>Bhanano</t>
  </si>
  <si>
    <t>Khejrari</t>
  </si>
  <si>
    <t>SMHS0009</t>
  </si>
  <si>
    <t>Rohal Wah</t>
  </si>
  <si>
    <t>GHARIBABAD (UMERKOT)</t>
  </si>
  <si>
    <t>SMHS0010</t>
  </si>
  <si>
    <t>Khan Muhammad Rajpoot</t>
  </si>
  <si>
    <t>SMHS0011</t>
  </si>
  <si>
    <t>Mehmood Abad</t>
  </si>
  <si>
    <t>Kunri Memon</t>
  </si>
  <si>
    <t>SMHS0012</t>
  </si>
  <si>
    <t>New Mirch Mandi</t>
  </si>
  <si>
    <t>Chajro</t>
  </si>
  <si>
    <t>SMHS0006</t>
  </si>
  <si>
    <t>Dhori</t>
  </si>
  <si>
    <t>15-Dahili</t>
  </si>
  <si>
    <t>Tharparkar</t>
  </si>
  <si>
    <t>SMHS0030</t>
  </si>
  <si>
    <t>Verhari</t>
  </si>
  <si>
    <t>SMHS0029</t>
  </si>
  <si>
    <t>Mithrio Pir</t>
  </si>
  <si>
    <t>Kantio</t>
  </si>
  <si>
    <t>SMHS0027</t>
  </si>
  <si>
    <t>Baghal</t>
  </si>
  <si>
    <t>SMHS0086</t>
  </si>
  <si>
    <t>ATTA HUSSAIN DAHRI</t>
  </si>
  <si>
    <t>JARI</t>
  </si>
  <si>
    <t>SAN</t>
  </si>
  <si>
    <t>QAZI AHMED</t>
  </si>
  <si>
    <t>SMHS0036</t>
  </si>
  <si>
    <t>AZIZULLAH MIRANI</t>
  </si>
  <si>
    <t>PINJO MIR BHAR</t>
  </si>
  <si>
    <t>1 UNIT 1</t>
  </si>
  <si>
    <t>SMHS0087</t>
  </si>
  <si>
    <t>BADIN RURAL DEVELOPMENT SOCIETY</t>
  </si>
  <si>
    <t>HAROONABAD</t>
  </si>
  <si>
    <t>SEERANI</t>
  </si>
  <si>
    <t>SMHS0089</t>
  </si>
  <si>
    <t>BASIC URBAN SERVICES FOR KATCHI ABADIS</t>
  </si>
  <si>
    <t>ZAREEN COLONY</t>
  </si>
  <si>
    <t>BHANBHOR</t>
  </si>
  <si>
    <t>GHARO</t>
  </si>
  <si>
    <t>SMHS0090</t>
  </si>
  <si>
    <t>JUMO KARMOR</t>
  </si>
  <si>
    <t>WAGHAN</t>
  </si>
  <si>
    <t>SMHS0091</t>
  </si>
  <si>
    <t>BHALEDINO</t>
  </si>
  <si>
    <t>ABDUL QUDOOS SAND</t>
  </si>
  <si>
    <t>DHORONARO</t>
  </si>
  <si>
    <t>UMER KOT</t>
  </si>
  <si>
    <t>SMHS0061</t>
  </si>
  <si>
    <t>BUSHRA SHAH</t>
  </si>
  <si>
    <t>KOT BUNGLOW</t>
  </si>
  <si>
    <t>KOT DIJI</t>
  </si>
  <si>
    <t>SMHS0025</t>
  </si>
  <si>
    <t>Child Development Organization (CDO)</t>
  </si>
  <si>
    <t>Hafiz Khush Mohammad</t>
  </si>
  <si>
    <t>Bahawalpur</t>
  </si>
  <si>
    <t>SMHS0092</t>
  </si>
  <si>
    <t>COMMUNITY DEVELOPMENT &amp; HERITAGE ORGANIZATION</t>
  </si>
  <si>
    <t>KHASKHELI VILLAGE</t>
  </si>
  <si>
    <t>SUJAWAL</t>
  </si>
  <si>
    <t>SMHS0093</t>
  </si>
  <si>
    <t>DEEN MOHAMMAD MIRBAHAR</t>
  </si>
  <si>
    <t>KHANDO</t>
  </si>
  <si>
    <t>HALA</t>
  </si>
  <si>
    <t>MATIARI</t>
  </si>
  <si>
    <t>SMHS0094</t>
  </si>
  <si>
    <t>DESERT AND RURUL DEVELOPMENT (DARD)ORG</t>
  </si>
  <si>
    <t>JAKRO KHAN</t>
  </si>
  <si>
    <t>BILAWAL</t>
  </si>
  <si>
    <t>KHIPRO</t>
  </si>
  <si>
    <t>SMHS0095</t>
  </si>
  <si>
    <t>DHALYAR</t>
  </si>
  <si>
    <t>SMHS0096</t>
  </si>
  <si>
    <t>ERAJ LAARAIB COMMUNITY EDUCATIONAL WELFARE SOCIETY</t>
  </si>
  <si>
    <t>ZARDARI ROAD @ SALEH SOOMRO</t>
  </si>
  <si>
    <t>MALHAN</t>
  </si>
  <si>
    <t>MATLI</t>
  </si>
  <si>
    <t>SMHS0097</t>
  </si>
  <si>
    <t>QAIM BABBAR</t>
  </si>
  <si>
    <t>MOOLAN</t>
  </si>
  <si>
    <t>SMHS0098</t>
  </si>
  <si>
    <t>FAQEER MUHAMMAD DEHRI</t>
  </si>
  <si>
    <t>ABDUL WAHI CHAN</t>
  </si>
  <si>
    <t>AMANULLAH DAHIRI</t>
  </si>
  <si>
    <t>SHEHDAD PUR</t>
  </si>
  <si>
    <t>SMHS0059</t>
  </si>
  <si>
    <t>FAST RURAL DEVELOPMENT PROGRAM</t>
  </si>
  <si>
    <t>ABDUL MAJEED HANBHI</t>
  </si>
  <si>
    <t>AHMED PUR</t>
  </si>
  <si>
    <t>JACOBABAD</t>
  </si>
  <si>
    <t>SMHS0060</t>
  </si>
  <si>
    <t>ABDUL REHMAN KHOSO</t>
  </si>
  <si>
    <t>QADIRPUR</t>
  </si>
  <si>
    <t>SMHS0043</t>
  </si>
  <si>
    <t>FIDA HUSSIAN</t>
  </si>
  <si>
    <t>ALLAH DITO CHANDIO</t>
  </si>
  <si>
    <t>GAJI KHAHWAR</t>
  </si>
  <si>
    <t>WARAH</t>
  </si>
  <si>
    <t>KAMBAR SH-KOT</t>
  </si>
  <si>
    <t>SMHS0038</t>
  </si>
  <si>
    <t>GORAKH FOUNDATION</t>
  </si>
  <si>
    <t>FAIZ M PANHWAR</t>
  </si>
  <si>
    <t>SIYAL</t>
  </si>
  <si>
    <t>SMHS0039</t>
  </si>
  <si>
    <t>HUSSAINABAD</t>
  </si>
  <si>
    <t>UC-1</t>
  </si>
  <si>
    <t>SMHS0112</t>
  </si>
  <si>
    <t>GOTH SEENGAR FOUNDATION</t>
  </si>
  <si>
    <t>WAHID BUX KUBAR</t>
  </si>
  <si>
    <t>PIR BUDHRO</t>
  </si>
  <si>
    <t>MIRWAH</t>
  </si>
  <si>
    <t>SMHS0099</t>
  </si>
  <si>
    <t>HAPE DEVELOPMENT AND WELFARE ASSOCAITION</t>
  </si>
  <si>
    <t>NEW DUMBALO</t>
  </si>
  <si>
    <t>DUMBALO</t>
  </si>
  <si>
    <t>SMHS0100</t>
  </si>
  <si>
    <t>HARI WELFARE ASSOCIATION</t>
  </si>
  <si>
    <t>MIR JAN MUHAMMAD KHASKHELI</t>
  </si>
  <si>
    <t>UC 9</t>
  </si>
  <si>
    <t>NAWAB SHAH</t>
  </si>
  <si>
    <t>SMHS0052</t>
  </si>
  <si>
    <t>HIMAT ALI LASHARI</t>
  </si>
  <si>
    <t>AHMED KHAN LASHARI</t>
  </si>
  <si>
    <t>PAKSINGHAR</t>
  </si>
  <si>
    <t>TANDO ALLAHYAR</t>
  </si>
  <si>
    <t>SMHS0109</t>
  </si>
  <si>
    <t>HOPE (HEALTH ORIENTED PREVENTIVE EDUCATION),</t>
  </si>
  <si>
    <t>Khorwah Chowk</t>
  </si>
  <si>
    <t>Khorwah</t>
  </si>
  <si>
    <t>Golarchi</t>
  </si>
  <si>
    <t>SMHS0054</t>
  </si>
  <si>
    <t>IMRAN KHAN</t>
  </si>
  <si>
    <t>SEEHAR STATION</t>
  </si>
  <si>
    <t>SEEHAR</t>
  </si>
  <si>
    <t>DOKRI</t>
  </si>
  <si>
    <t>SMHS0032</t>
  </si>
  <si>
    <t>Indus Education Foundation (IEF)</t>
  </si>
  <si>
    <t>Sandhan</t>
  </si>
  <si>
    <t>Hala-II</t>
  </si>
  <si>
    <t>SMHS0033</t>
  </si>
  <si>
    <t>Punhoo Jamali</t>
  </si>
  <si>
    <t>Hala-Ii</t>
  </si>
  <si>
    <t>SMHS0034</t>
  </si>
  <si>
    <t>Wadal Daheri</t>
  </si>
  <si>
    <t>K.K Nizamani</t>
  </si>
  <si>
    <t>SMHS0035</t>
  </si>
  <si>
    <t>Chowdagi</t>
  </si>
  <si>
    <t>Karam Khan Nizamani</t>
  </si>
  <si>
    <t>SMHS0056</t>
  </si>
  <si>
    <t>JAVED AHMED CHANDIO</t>
  </si>
  <si>
    <t>Pakho</t>
  </si>
  <si>
    <t>Khairpur Joso</t>
  </si>
  <si>
    <t>Kamber</t>
  </si>
  <si>
    <t>SMHS0113</t>
  </si>
  <si>
    <t>JAVED SHIEKH</t>
  </si>
  <si>
    <t>Hausla</t>
  </si>
  <si>
    <t>Raunti</t>
  </si>
  <si>
    <t>SMHS0073</t>
  </si>
  <si>
    <t>JOHI ORGANIZATION FOR RUAL DEVELOPMENT AND NATURAL DISASTERS</t>
  </si>
  <si>
    <t>AHMED KHAN JATOI</t>
  </si>
  <si>
    <t>MURADABAD</t>
  </si>
  <si>
    <t>SMHS0115</t>
  </si>
  <si>
    <t>KHUSH MUHAMMAD RAHOOJO</t>
  </si>
  <si>
    <t>Abul Shah</t>
  </si>
  <si>
    <t>Rahooja</t>
  </si>
  <si>
    <t>SMHS0116</t>
  </si>
  <si>
    <t>DHENGO</t>
  </si>
  <si>
    <t>RAJU KERIO</t>
  </si>
  <si>
    <t>BHRIA CITY</t>
  </si>
  <si>
    <t>SMHS0042</t>
  </si>
  <si>
    <t>MIR KHAN DAHRI</t>
  </si>
  <si>
    <t>GHULAM NABI DAHRI</t>
  </si>
  <si>
    <t>AKRI</t>
  </si>
  <si>
    <t>FAIZ GANJ</t>
  </si>
  <si>
    <t>SMHS0051</t>
  </si>
  <si>
    <t>MUHAMMAD ALI RAZA</t>
  </si>
  <si>
    <t>SANGI</t>
  </si>
  <si>
    <t>PANO AKIL</t>
  </si>
  <si>
    <t>SUKKUR</t>
  </si>
  <si>
    <t>SMHS0111</t>
  </si>
  <si>
    <t>MUHAMMAD ISHAQUE LASHARI</t>
  </si>
  <si>
    <t>LABANKI/M.BACHAL LASHARI</t>
  </si>
  <si>
    <t>KHUSH KHAIR MUHAMMAD</t>
  </si>
  <si>
    <t>SMHS0048</t>
  </si>
  <si>
    <t>SUBHAN ALI LASHARI/KHIANRI</t>
  </si>
  <si>
    <t>KHIANRI</t>
  </si>
  <si>
    <t>SMHS0101</t>
  </si>
  <si>
    <t>MUHAMMAD KHAN BULLER</t>
  </si>
  <si>
    <t>MUHAMMAD ISMAIL KEERIO</t>
  </si>
  <si>
    <t>JAMAL KEERIO</t>
  </si>
  <si>
    <t>SAKRAND</t>
  </si>
  <si>
    <t>SMHS0102</t>
  </si>
  <si>
    <t>MUQEEM KHAN KERIO</t>
  </si>
  <si>
    <t>MIRZA BAGH</t>
  </si>
  <si>
    <t>KAZI AHMED</t>
  </si>
  <si>
    <t>SMHS0070</t>
  </si>
  <si>
    <t>MUZAFFAR ALI JUNEJO</t>
  </si>
  <si>
    <t>KAKAR</t>
  </si>
  <si>
    <t>KHAIRPUR NATHAN SHAH</t>
  </si>
  <si>
    <t>SMHS0071</t>
  </si>
  <si>
    <t>NISAR AHMED JATOI</t>
  </si>
  <si>
    <t>KIRAR CHANO</t>
  </si>
  <si>
    <t>UNERPUR</t>
  </si>
  <si>
    <t>MANJHAND</t>
  </si>
  <si>
    <t>SMHS0072</t>
  </si>
  <si>
    <t>CHAKAR KHAN LUND</t>
  </si>
  <si>
    <t>PIPRI</t>
  </si>
  <si>
    <t>SMHS0017</t>
  </si>
  <si>
    <t>OSAR Foundation Trust</t>
  </si>
  <si>
    <t>Ahmed Khan Almani</t>
  </si>
  <si>
    <t>Almani</t>
  </si>
  <si>
    <t>SMHS0019</t>
  </si>
  <si>
    <t>Allah Dino Lashari</t>
  </si>
  <si>
    <t>SMHS0020</t>
  </si>
  <si>
    <t>Ahmed Khan Nahyoun</t>
  </si>
  <si>
    <t>Tando Jam T.C</t>
  </si>
  <si>
    <t>SMHS0021</t>
  </si>
  <si>
    <t>Agam Wassan</t>
  </si>
  <si>
    <t>Noh-Hathyani</t>
  </si>
  <si>
    <t>SMHS0022</t>
  </si>
  <si>
    <t>Panj Moro</t>
  </si>
  <si>
    <t>2-Shah Mir Rahu</t>
  </si>
  <si>
    <t>SMHS0023</t>
  </si>
  <si>
    <t>Pooto Gahoti</t>
  </si>
  <si>
    <t>Karma Khan Nizamai</t>
  </si>
  <si>
    <t>Hala New</t>
  </si>
  <si>
    <t>SMHS0057</t>
  </si>
  <si>
    <t>SAHARA EDUCATIONAL DEVLOPMENT ORGANIZATION (SAHARA)</t>
  </si>
  <si>
    <t>HAJI DARYA KHAN MASTOI</t>
  </si>
  <si>
    <t>CHAKIYANI</t>
  </si>
  <si>
    <t>SHADADKOT</t>
  </si>
  <si>
    <t>SMHS0058</t>
  </si>
  <si>
    <t>Wada Seelra</t>
  </si>
  <si>
    <t>SEELRA</t>
  </si>
  <si>
    <t>SMHS0045</t>
  </si>
  <si>
    <t>SHOAIB MUHAMMAD</t>
  </si>
  <si>
    <t>ILAHI BUX KHOSO</t>
  </si>
  <si>
    <t>CHEEL</t>
  </si>
  <si>
    <t>TANGWANI</t>
  </si>
  <si>
    <t>KASHMORE</t>
  </si>
  <si>
    <t>SMHS0046</t>
  </si>
  <si>
    <t>GEO MALIK</t>
  </si>
  <si>
    <t>SAIFAL</t>
  </si>
  <si>
    <t>SMHS0047</t>
  </si>
  <si>
    <t>ZOR GHARH/MISRI KHAN</t>
  </si>
  <si>
    <t>ZOR GHARH</t>
  </si>
  <si>
    <t>SMHS0053</t>
  </si>
  <si>
    <t>SHOUKAT ALI GURGAIJ</t>
  </si>
  <si>
    <t>KOLHI COLONY</t>
  </si>
  <si>
    <t>BALOCHABAD</t>
  </si>
  <si>
    <t>MPK</t>
  </si>
  <si>
    <t>SMHS0103</t>
  </si>
  <si>
    <t>SINDH DESERT DEVELOMENT ORGANIZATION (SDDO)</t>
  </si>
  <si>
    <t>Umaid Ali Rahim Colony</t>
  </si>
  <si>
    <t>Garibabad</t>
  </si>
  <si>
    <t>SMHS0104</t>
  </si>
  <si>
    <t>MANDHAL LAKHMIR OAD</t>
  </si>
  <si>
    <t>KHARORO SAEED</t>
  </si>
  <si>
    <t>SMHS0119</t>
  </si>
  <si>
    <t>Sindh Madarsah Board (SMB)</t>
  </si>
  <si>
    <t>MDA CORRIDOR, No 5 LERP</t>
  </si>
  <si>
    <t>38- YOUSUF GOTH</t>
  </si>
  <si>
    <t>Gadap Town</t>
  </si>
  <si>
    <t>Karachi-Malir</t>
  </si>
  <si>
    <t>SMHS0120</t>
  </si>
  <si>
    <t>SECTOR 35-B, LERP</t>
  </si>
  <si>
    <t>SMHS0049</t>
  </si>
  <si>
    <t>SOCIETY FOR HEALTH EDUCATION &amp; AGRICULTURE DEVELOPMENT ORGANIZATION- SHEADO</t>
  </si>
  <si>
    <t>WADA MAHESAR</t>
  </si>
  <si>
    <t>KINGRI</t>
  </si>
  <si>
    <t>SMHS0117</t>
  </si>
  <si>
    <t>SORATH SAMAJHI TARQUATI TANZEEM (SSTT)</t>
  </si>
  <si>
    <t>SAHIB KHAN MEERANI</t>
  </si>
  <si>
    <t>SMHS0063</t>
  </si>
  <si>
    <t>STRENGTHENING PARTICIPARORY ORGANIZATION (SPO)</t>
  </si>
  <si>
    <t>HASSAN ABAD / RANJHAPUR</t>
  </si>
  <si>
    <t>DEENPUR</t>
  </si>
  <si>
    <t>THULL</t>
  </si>
  <si>
    <t>SMHS0064</t>
  </si>
  <si>
    <t>RABAN BURIRO</t>
  </si>
  <si>
    <t>MIRPUR BURIRO</t>
  </si>
  <si>
    <t>SMHS0065</t>
  </si>
  <si>
    <t>MUGHUL KHAN LASHARI</t>
  </si>
  <si>
    <t>BALHRO</t>
  </si>
  <si>
    <t>SMHS0066</t>
  </si>
  <si>
    <t>MUHAMMAD HASAN SARKI</t>
  </si>
  <si>
    <t>SHERWAH</t>
  </si>
  <si>
    <t>SMHS0067</t>
  </si>
  <si>
    <t>MUHAMMAD PANAH CHANNA</t>
  </si>
  <si>
    <t>SMHS0068</t>
  </si>
  <si>
    <t>CHOOK SHARIF</t>
  </si>
  <si>
    <t>SMHS0069</t>
  </si>
  <si>
    <t>Dargahi Warhayo</t>
  </si>
  <si>
    <t>Kandhra</t>
  </si>
  <si>
    <t>SMHS0062</t>
  </si>
  <si>
    <t>Tando Mir Muhammad Hussain</t>
  </si>
  <si>
    <t>Patri</t>
  </si>
  <si>
    <t>SMHS0105</t>
  </si>
  <si>
    <t>SURESH KUMAR LOHANO</t>
  </si>
  <si>
    <t>BIPASS ROAD NABISAR ROAD UMERKOT</t>
  </si>
  <si>
    <t>NABISAR ROAD TOWN</t>
  </si>
  <si>
    <t>KUNRI</t>
  </si>
  <si>
    <t>SMHS0106</t>
  </si>
  <si>
    <t>SUSTAINABLE DEVELOPMENT FOUNDATION-SDF</t>
  </si>
  <si>
    <t>NAO KOT</t>
  </si>
  <si>
    <t>DHORO JANIB</t>
  </si>
  <si>
    <t>SMHS0107</t>
  </si>
  <si>
    <t>GUL HASSAN SIRIWAL</t>
  </si>
  <si>
    <t>GHUNDAN</t>
  </si>
  <si>
    <t>SMHS0110</t>
  </si>
  <si>
    <t>SYED AJAZ ALI</t>
  </si>
  <si>
    <t>BILAL COLONY SECTOR 7</t>
  </si>
  <si>
    <t>UC-4 KALYANA/1</t>
  </si>
  <si>
    <t>NEW KARACHI</t>
  </si>
  <si>
    <t>KHI(E)</t>
  </si>
  <si>
    <t>SMHS0108</t>
  </si>
  <si>
    <t>SYED ALI HYDER KAZMI</t>
  </si>
  <si>
    <t>MITHO KHAN PITAFI</t>
  </si>
  <si>
    <t>Ameerji</t>
  </si>
  <si>
    <t>DOUR</t>
  </si>
  <si>
    <t>SMHS0026</t>
  </si>
  <si>
    <t>The Citizens Foundation (TCF)</t>
  </si>
  <si>
    <t>PO Karimabad- Deh Bogre</t>
  </si>
  <si>
    <t>9-Saeed Kando</t>
  </si>
  <si>
    <t>Kazi Ahmed</t>
  </si>
  <si>
    <t>SMHS0055</t>
  </si>
  <si>
    <t>ZAHEER ABBAS SHAR</t>
  </si>
  <si>
    <t>LUTUF ALI SHAR</t>
  </si>
  <si>
    <t>TANDO MIR ALI</t>
  </si>
  <si>
    <t>THARI MIR WAH</t>
  </si>
  <si>
    <t>SMHS0050</t>
  </si>
  <si>
    <t>ZAIN UL ABDIN</t>
  </si>
  <si>
    <t>KHADWARI</t>
  </si>
  <si>
    <t>S.NO</t>
  </si>
  <si>
    <t>Phase</t>
  </si>
  <si>
    <t>Center Code</t>
  </si>
  <si>
    <t>IP Name</t>
  </si>
  <si>
    <t>Package A</t>
  </si>
  <si>
    <t>Package B</t>
  </si>
  <si>
    <t>s</t>
  </si>
  <si>
    <t>1/1</t>
  </si>
  <si>
    <t>Acted</t>
  </si>
  <si>
    <t>X</t>
  </si>
  <si>
    <t>1/2</t>
  </si>
  <si>
    <t>1/3</t>
  </si>
  <si>
    <t>1/4</t>
  </si>
  <si>
    <t>2/1</t>
  </si>
  <si>
    <t>Badin Rural Development Society</t>
  </si>
  <si>
    <t>3/1</t>
  </si>
  <si>
    <t>Basic Urban Society for Kachi Abadi</t>
  </si>
  <si>
    <t>3/2</t>
  </si>
  <si>
    <t>4/1</t>
  </si>
  <si>
    <t>Community Development Foundation</t>
  </si>
  <si>
    <t>5/1</t>
  </si>
  <si>
    <t>Dhartee Development Society</t>
  </si>
  <si>
    <t>5/2</t>
  </si>
  <si>
    <t>6/1</t>
  </si>
  <si>
    <t>Green Rural Development Organization</t>
  </si>
  <si>
    <t>6/2</t>
  </si>
  <si>
    <t>8/1</t>
  </si>
  <si>
    <t>Institute of Rural Management</t>
  </si>
  <si>
    <t>8/2</t>
  </si>
  <si>
    <t>8/3</t>
  </si>
  <si>
    <t>8/4</t>
  </si>
  <si>
    <t>8/5</t>
  </si>
  <si>
    <t>8/6</t>
  </si>
  <si>
    <t>9/1</t>
  </si>
  <si>
    <t>Maymar Welfare Society</t>
  </si>
  <si>
    <t>9/2</t>
  </si>
  <si>
    <t>9/3</t>
  </si>
  <si>
    <t>9/4</t>
  </si>
  <si>
    <t>9/5</t>
  </si>
  <si>
    <t>9/6</t>
  </si>
  <si>
    <t>10/1</t>
  </si>
  <si>
    <t>Management and Development Foundation</t>
  </si>
  <si>
    <t>10/2</t>
  </si>
  <si>
    <t>11/1</t>
  </si>
  <si>
    <t>Path Development Network</t>
  </si>
  <si>
    <t>11/2</t>
  </si>
  <si>
    <t>12/1</t>
  </si>
  <si>
    <t>Sindh Community Foundation</t>
  </si>
  <si>
    <t>Tando Mohammad Khan</t>
  </si>
  <si>
    <t>12/2</t>
  </si>
  <si>
    <t>13/1</t>
  </si>
  <si>
    <t>Serve Foundation Pakistan</t>
  </si>
  <si>
    <t>Kamber Shahdadkot</t>
  </si>
  <si>
    <t>13/2</t>
  </si>
  <si>
    <t>13/3</t>
  </si>
  <si>
    <t>13/4</t>
  </si>
  <si>
    <t>14/1</t>
  </si>
  <si>
    <t>Strengthening Participatory Organization</t>
  </si>
  <si>
    <t>14/2</t>
  </si>
  <si>
    <t>14/3</t>
  </si>
  <si>
    <t>14/4</t>
  </si>
  <si>
    <t>14/5</t>
  </si>
  <si>
    <t>14/6</t>
  </si>
  <si>
    <t>15/1</t>
  </si>
  <si>
    <t>Sindh Rural Partners Organization</t>
  </si>
  <si>
    <t>15/2</t>
  </si>
  <si>
    <t>16/1</t>
  </si>
  <si>
    <t>Sindh Rural Support Organization</t>
  </si>
  <si>
    <t>16/2</t>
  </si>
  <si>
    <t>16/3</t>
  </si>
  <si>
    <t>17/1</t>
  </si>
  <si>
    <t>Thardeep Rural Development Programme</t>
  </si>
  <si>
    <t>Mithi</t>
  </si>
  <si>
    <t>17/2</t>
  </si>
  <si>
    <t>18/1</t>
  </si>
  <si>
    <t>Charter for Compassion</t>
  </si>
  <si>
    <t>18/2</t>
  </si>
  <si>
    <t>18/3</t>
  </si>
  <si>
    <t>18/4</t>
  </si>
  <si>
    <t>18/5</t>
  </si>
  <si>
    <t>18/6</t>
  </si>
  <si>
    <t>18/7</t>
  </si>
  <si>
    <t>18/8</t>
  </si>
  <si>
    <t>18/9</t>
  </si>
  <si>
    <t>18/10</t>
  </si>
  <si>
    <t>18/11</t>
  </si>
  <si>
    <t>18/12</t>
  </si>
  <si>
    <t>18/13</t>
  </si>
  <si>
    <t>18/14</t>
  </si>
  <si>
    <t>18/15</t>
  </si>
  <si>
    <t>18/16</t>
  </si>
  <si>
    <t>19/1</t>
  </si>
  <si>
    <t xml:space="preserve">Indus Crafts Foundation </t>
  </si>
  <si>
    <t>19/2</t>
  </si>
  <si>
    <t>19/3</t>
  </si>
  <si>
    <t>20/1</t>
  </si>
  <si>
    <t>Root Work Foundation</t>
  </si>
  <si>
    <t>20/2</t>
  </si>
  <si>
    <t>20/3</t>
  </si>
  <si>
    <t>20/4</t>
  </si>
  <si>
    <t>21/1</t>
  </si>
  <si>
    <t>HOPE</t>
  </si>
  <si>
    <t>Sujawal</t>
  </si>
  <si>
    <t>21/2</t>
  </si>
  <si>
    <t>21/3</t>
  </si>
  <si>
    <t>22/1</t>
  </si>
  <si>
    <t>Amal-e-Danish</t>
  </si>
  <si>
    <t>22/2</t>
  </si>
  <si>
    <t>23/1</t>
  </si>
  <si>
    <t>National Rural Support Programme</t>
  </si>
  <si>
    <t>23/2</t>
  </si>
  <si>
    <t>Tando Allahyar</t>
  </si>
  <si>
    <t>23/3</t>
  </si>
  <si>
    <t>23/4</t>
  </si>
  <si>
    <t>23/5</t>
  </si>
  <si>
    <t>23/6</t>
  </si>
  <si>
    <t>24/1</t>
  </si>
  <si>
    <t>Sindh Madressa Board</t>
  </si>
  <si>
    <t>24/2</t>
  </si>
  <si>
    <t>24/3</t>
  </si>
  <si>
    <t>24/4</t>
  </si>
  <si>
    <t>24/5</t>
  </si>
  <si>
    <t>24/6</t>
  </si>
  <si>
    <t>24/7</t>
  </si>
  <si>
    <t>24/8</t>
  </si>
  <si>
    <t>24/9</t>
  </si>
  <si>
    <t>25/1</t>
  </si>
  <si>
    <t>Kashf Foundation</t>
  </si>
  <si>
    <t>25/2</t>
  </si>
  <si>
    <t>25/3</t>
  </si>
  <si>
    <t>25/4</t>
  </si>
  <si>
    <t>26/1</t>
  </si>
  <si>
    <t>Human Development Foundation</t>
  </si>
  <si>
    <t>26/2</t>
  </si>
  <si>
    <t>27/1</t>
  </si>
  <si>
    <t>Gorakh Foundation</t>
  </si>
  <si>
    <t>27/2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</si>
</sst>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 Light"/>
      <family val="1"/>
      <scheme val="major"/>
    </font>
    <font>
      <sz val="11"/>
      <name val="Arial"/>
      <family val="2"/>
    </font>
    <font>
      <sz val="10"/>
      <name val="Calibri Light"/>
      <family val="1"/>
      <scheme val="major"/>
    </font>
    <font>
      <sz val="10"/>
      <color theme="1" tint="4.9989318521683403E-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0" fontId="0" fillId="0" borderId="1" xfId="0" applyBorder="1"/>
    <xf numFmtId="0" fontId="0" fillId="0" borderId="1" xfId="0" applyFont="1" applyBorder="1" applyAlignment="1">
      <alignment horizont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3" fillId="2" borderId="1" xfId="0" applyFont="1" applyFill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64" fontId="2" fillId="4" borderId="1" xfId="1" applyNumberFormat="1" applyFont="1" applyFill="1" applyBorder="1" applyAlignment="1">
      <alignment horizontal="left" vertical="center"/>
    </xf>
    <xf numFmtId="164" fontId="2" fillId="4" borderId="1" xfId="1" applyNumberFormat="1" applyFont="1" applyFill="1" applyBorder="1" applyAlignment="1">
      <alignment vertical="center"/>
    </xf>
    <xf numFmtId="164" fontId="2" fillId="4" borderId="1" xfId="1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1" fillId="0" borderId="1" xfId="0" applyFont="1" applyBorder="1" applyAlignment="1"/>
    <xf numFmtId="0" fontId="14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165" fontId="15" fillId="5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/>
    </xf>
    <xf numFmtId="0" fontId="19" fillId="8" borderId="8" xfId="0" applyFont="1" applyFill="1" applyBorder="1" applyAlignment="1">
      <alignment horizontal="center"/>
    </xf>
    <xf numFmtId="0" fontId="19" fillId="8" borderId="9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3" fontId="20" fillId="0" borderId="11" xfId="0" quotePrefix="1" applyNumberFormat="1" applyFont="1" applyFill="1" applyBorder="1" applyAlignment="1">
      <alignment horizontal="center" vertical="center"/>
    </xf>
    <xf numFmtId="3" fontId="20" fillId="0" borderId="11" xfId="0" applyNumberFormat="1" applyFont="1" applyFill="1" applyBorder="1" applyAlignment="1">
      <alignment horizontal="left" vertical="center"/>
    </xf>
    <xf numFmtId="3" fontId="20" fillId="0" borderId="11" xfId="0" applyNumberFormat="1" applyFont="1" applyBorder="1" applyAlignment="1">
      <alignment horizontal="left" vertical="center"/>
    </xf>
    <xf numFmtId="3" fontId="20" fillId="0" borderId="11" xfId="0" applyNumberFormat="1" applyFont="1" applyBorder="1" applyAlignment="1">
      <alignment horizontal="center" vertical="center"/>
    </xf>
    <xf numFmtId="1" fontId="20" fillId="0" borderId="12" xfId="0" applyNumberFormat="1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3" fontId="20" fillId="0" borderId="1" xfId="0" applyNumberFormat="1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left" vertical="center"/>
    </xf>
    <xf numFmtId="3" fontId="20" fillId="0" borderId="1" xfId="0" applyNumberFormat="1" applyFont="1" applyBorder="1" applyAlignment="1">
      <alignment horizontal="left" vertical="center"/>
    </xf>
    <xf numFmtId="3" fontId="20" fillId="0" borderId="1" xfId="0" applyNumberFormat="1" applyFont="1" applyBorder="1" applyAlignment="1">
      <alignment horizontal="center" vertical="center"/>
    </xf>
    <xf numFmtId="1" fontId="20" fillId="0" borderId="14" xfId="0" applyNumberFormat="1" applyFont="1" applyBorder="1" applyAlignment="1">
      <alignment horizontal="center"/>
    </xf>
    <xf numFmtId="3" fontId="20" fillId="0" borderId="1" xfId="0" applyNumberFormat="1" applyFont="1" applyFill="1" applyBorder="1" applyAlignment="1">
      <alignment horizontal="left" vertical="center" wrapText="1"/>
    </xf>
    <xf numFmtId="3" fontId="20" fillId="2" borderId="1" xfId="0" quotePrefix="1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left" vertical="center" wrapText="1"/>
    </xf>
    <xf numFmtId="3" fontId="20" fillId="2" borderId="1" xfId="0" applyNumberFormat="1" applyFont="1" applyFill="1" applyBorder="1" applyAlignment="1">
      <alignment horizontal="left" vertical="center"/>
    </xf>
    <xf numFmtId="3" fontId="20" fillId="0" borderId="1" xfId="0" quotePrefix="1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3" fontId="21" fillId="0" borderId="18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8" fillId="5" borderId="1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left"/>
    </xf>
    <xf numFmtId="0" fontId="21" fillId="0" borderId="16" xfId="0" applyFont="1" applyBorder="1" applyAlignment="1">
      <alignment horizontal="left"/>
    </xf>
    <xf numFmtId="0" fontId="21" fillId="0" borderId="17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al%20Lashari/Desktop/Work/AALTP/Establishment%20Cost/Pay%20Order%20Sheet_B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N3">
            <v>150</v>
          </cell>
        </row>
        <row r="4">
          <cell r="N4">
            <v>150</v>
          </cell>
        </row>
        <row r="5">
          <cell r="N5">
            <v>150</v>
          </cell>
        </row>
        <row r="6">
          <cell r="N6">
            <v>150</v>
          </cell>
        </row>
        <row r="7">
          <cell r="N7">
            <v>375</v>
          </cell>
        </row>
        <row r="8">
          <cell r="N8">
            <v>150</v>
          </cell>
        </row>
        <row r="9">
          <cell r="N9">
            <v>150</v>
          </cell>
        </row>
        <row r="10">
          <cell r="N10">
            <v>150</v>
          </cell>
        </row>
        <row r="11">
          <cell r="N11">
            <v>150</v>
          </cell>
        </row>
        <row r="12">
          <cell r="N12">
            <v>150</v>
          </cell>
        </row>
        <row r="13">
          <cell r="N13">
            <v>150</v>
          </cell>
        </row>
        <row r="14">
          <cell r="N14">
            <v>150</v>
          </cell>
        </row>
        <row r="20">
          <cell r="N20">
            <v>150</v>
          </cell>
        </row>
        <row r="21">
          <cell r="N21">
            <v>150</v>
          </cell>
        </row>
        <row r="22">
          <cell r="N22">
            <v>150</v>
          </cell>
        </row>
        <row r="23">
          <cell r="N23">
            <v>150</v>
          </cell>
        </row>
        <row r="24">
          <cell r="N24">
            <v>150</v>
          </cell>
        </row>
        <row r="25">
          <cell r="N25">
            <v>150</v>
          </cell>
        </row>
        <row r="26">
          <cell r="N26">
            <v>150</v>
          </cell>
        </row>
        <row r="27">
          <cell r="N27">
            <v>150</v>
          </cell>
        </row>
        <row r="28">
          <cell r="N28">
            <v>150</v>
          </cell>
        </row>
        <row r="29">
          <cell r="N29">
            <v>171.75</v>
          </cell>
        </row>
        <row r="30">
          <cell r="N30">
            <v>150</v>
          </cell>
        </row>
        <row r="31">
          <cell r="N31">
            <v>150</v>
          </cell>
        </row>
        <row r="32">
          <cell r="N32">
            <v>150</v>
          </cell>
        </row>
        <row r="33">
          <cell r="N33">
            <v>150</v>
          </cell>
        </row>
        <row r="34">
          <cell r="N34">
            <v>150</v>
          </cell>
        </row>
        <row r="35">
          <cell r="N35">
            <v>150</v>
          </cell>
        </row>
        <row r="36">
          <cell r="N36">
            <v>138.75</v>
          </cell>
        </row>
        <row r="37">
          <cell r="N37">
            <v>150</v>
          </cell>
        </row>
        <row r="38">
          <cell r="N38">
            <v>166.5</v>
          </cell>
        </row>
        <row r="39">
          <cell r="N39">
            <v>153</v>
          </cell>
        </row>
        <row r="40">
          <cell r="N40">
            <v>153</v>
          </cell>
        </row>
        <row r="41">
          <cell r="N41">
            <v>153.75</v>
          </cell>
        </row>
        <row r="42">
          <cell r="N42">
            <v>192</v>
          </cell>
        </row>
        <row r="43">
          <cell r="N43">
            <v>187.5</v>
          </cell>
        </row>
        <row r="44">
          <cell r="N44">
            <v>192.75</v>
          </cell>
        </row>
        <row r="45">
          <cell r="N45">
            <v>189.75</v>
          </cell>
        </row>
        <row r="46">
          <cell r="N46">
            <v>192</v>
          </cell>
        </row>
        <row r="47">
          <cell r="N47">
            <v>187.5</v>
          </cell>
        </row>
        <row r="48">
          <cell r="N48">
            <v>150</v>
          </cell>
        </row>
        <row r="49">
          <cell r="N49">
            <v>150</v>
          </cell>
        </row>
        <row r="50">
          <cell r="N50">
            <v>137.25</v>
          </cell>
        </row>
        <row r="51">
          <cell r="N51">
            <v>104.25</v>
          </cell>
        </row>
        <row r="52">
          <cell r="N52">
            <v>153.75</v>
          </cell>
        </row>
        <row r="53">
          <cell r="N53">
            <v>150</v>
          </cell>
        </row>
        <row r="54">
          <cell r="N54">
            <v>150</v>
          </cell>
        </row>
        <row r="55">
          <cell r="N55">
            <v>195</v>
          </cell>
        </row>
        <row r="56">
          <cell r="N56">
            <v>150</v>
          </cell>
        </row>
        <row r="58">
          <cell r="N58">
            <v>225</v>
          </cell>
        </row>
        <row r="59">
          <cell r="N59">
            <v>187.5</v>
          </cell>
        </row>
        <row r="60">
          <cell r="N60">
            <v>187.5</v>
          </cell>
        </row>
        <row r="61">
          <cell r="N61">
            <v>150</v>
          </cell>
        </row>
        <row r="62">
          <cell r="N62">
            <v>187.5</v>
          </cell>
        </row>
        <row r="63">
          <cell r="N63">
            <v>210</v>
          </cell>
        </row>
        <row r="64">
          <cell r="N64">
            <v>210</v>
          </cell>
        </row>
        <row r="65">
          <cell r="N65">
            <v>187.5</v>
          </cell>
        </row>
        <row r="66">
          <cell r="N66">
            <v>210</v>
          </cell>
        </row>
        <row r="67">
          <cell r="N67">
            <v>112.5</v>
          </cell>
        </row>
        <row r="68">
          <cell r="N68">
            <v>105</v>
          </cell>
        </row>
        <row r="69">
          <cell r="N69">
            <v>375</v>
          </cell>
        </row>
        <row r="70">
          <cell r="N70">
            <v>112.5</v>
          </cell>
        </row>
        <row r="71">
          <cell r="N71">
            <v>150</v>
          </cell>
        </row>
        <row r="72">
          <cell r="N72">
            <v>150</v>
          </cell>
        </row>
        <row r="73">
          <cell r="N73">
            <v>150</v>
          </cell>
        </row>
        <row r="74">
          <cell r="N74">
            <v>187.5</v>
          </cell>
        </row>
        <row r="75">
          <cell r="N75">
            <v>187.5</v>
          </cell>
        </row>
        <row r="76">
          <cell r="N76">
            <v>150</v>
          </cell>
        </row>
        <row r="77">
          <cell r="N77">
            <v>150</v>
          </cell>
        </row>
        <row r="78">
          <cell r="N78">
            <v>0</v>
          </cell>
        </row>
        <row r="79">
          <cell r="N79">
            <v>0</v>
          </cell>
        </row>
        <row r="80">
          <cell r="N80">
            <v>0</v>
          </cell>
        </row>
        <row r="81">
          <cell r="N81">
            <v>150</v>
          </cell>
        </row>
        <row r="82">
          <cell r="N82">
            <v>150</v>
          </cell>
        </row>
        <row r="83">
          <cell r="N83">
            <v>150</v>
          </cell>
        </row>
        <row r="84">
          <cell r="N84">
            <v>150</v>
          </cell>
        </row>
        <row r="85">
          <cell r="N85">
            <v>150</v>
          </cell>
        </row>
        <row r="86">
          <cell r="N86">
            <v>150</v>
          </cell>
        </row>
        <row r="87">
          <cell r="N87">
            <v>150</v>
          </cell>
        </row>
        <row r="88">
          <cell r="N88">
            <v>150</v>
          </cell>
        </row>
        <row r="89">
          <cell r="N89">
            <v>184.5</v>
          </cell>
        </row>
        <row r="90">
          <cell r="N90">
            <v>156</v>
          </cell>
        </row>
        <row r="91">
          <cell r="N91">
            <v>157.5</v>
          </cell>
        </row>
        <row r="92">
          <cell r="N92">
            <v>165</v>
          </cell>
        </row>
        <row r="93">
          <cell r="N93">
            <v>153.75</v>
          </cell>
        </row>
        <row r="94">
          <cell r="N94">
            <v>198.75</v>
          </cell>
        </row>
        <row r="95">
          <cell r="N95">
            <v>156</v>
          </cell>
        </row>
        <row r="96">
          <cell r="N96">
            <v>151.5</v>
          </cell>
        </row>
        <row r="97">
          <cell r="N97">
            <v>177</v>
          </cell>
        </row>
        <row r="98">
          <cell r="N98">
            <v>112.5</v>
          </cell>
        </row>
        <row r="99">
          <cell r="N99">
            <v>187.5</v>
          </cell>
        </row>
        <row r="100">
          <cell r="N100">
            <v>187.5</v>
          </cell>
        </row>
        <row r="101">
          <cell r="N101">
            <v>112.5</v>
          </cell>
        </row>
        <row r="102">
          <cell r="N102">
            <v>135</v>
          </cell>
        </row>
        <row r="103">
          <cell r="N103">
            <v>165</v>
          </cell>
        </row>
        <row r="104">
          <cell r="N104">
            <v>150</v>
          </cell>
        </row>
        <row r="105">
          <cell r="N105">
            <v>150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34" workbookViewId="0"/>
  </sheetViews>
  <sheetFormatPr defaultRowHeight="15"/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2">
        <v>1</v>
      </c>
      <c r="B2" s="2" t="s">
        <v>11</v>
      </c>
      <c r="C2" s="3" t="s">
        <v>12</v>
      </c>
      <c r="D2" s="4" t="s">
        <v>13</v>
      </c>
      <c r="E2" s="2"/>
      <c r="F2" s="2"/>
      <c r="G2" s="2">
        <v>20</v>
      </c>
      <c r="H2" s="2">
        <v>35</v>
      </c>
      <c r="I2" s="2">
        <v>25</v>
      </c>
      <c r="J2" s="2">
        <v>5</v>
      </c>
      <c r="K2" s="2">
        <f>SUM(E2:J2)</f>
        <v>85</v>
      </c>
    </row>
    <row r="3" spans="1:11">
      <c r="A3" s="5">
        <v>2</v>
      </c>
      <c r="B3" s="2" t="s">
        <v>11</v>
      </c>
      <c r="C3" s="3" t="s">
        <v>14</v>
      </c>
      <c r="D3" s="6" t="s">
        <v>15</v>
      </c>
      <c r="E3" s="7"/>
      <c r="F3" s="7"/>
      <c r="G3" s="5">
        <v>18</v>
      </c>
      <c r="H3" s="5">
        <v>18</v>
      </c>
      <c r="I3" s="5">
        <v>13</v>
      </c>
      <c r="J3" s="5">
        <v>12</v>
      </c>
      <c r="K3" s="2">
        <f t="shared" ref="K3:K51" si="0">SUM(E3:J3)</f>
        <v>61</v>
      </c>
    </row>
    <row r="4" spans="1:11">
      <c r="A4" s="2">
        <v>3</v>
      </c>
      <c r="B4" s="2" t="s">
        <v>11</v>
      </c>
      <c r="C4" s="3" t="s">
        <v>16</v>
      </c>
      <c r="D4" s="6" t="s">
        <v>17</v>
      </c>
      <c r="E4" s="7"/>
      <c r="F4" s="7"/>
      <c r="G4" s="5">
        <v>2</v>
      </c>
      <c r="H4" s="5">
        <v>0</v>
      </c>
      <c r="I4" s="5">
        <v>0</v>
      </c>
      <c r="J4" s="5">
        <v>0</v>
      </c>
      <c r="K4" s="2">
        <f t="shared" si="0"/>
        <v>2</v>
      </c>
    </row>
    <row r="5" spans="1:11">
      <c r="A5" s="5">
        <v>4</v>
      </c>
      <c r="B5" s="2" t="s">
        <v>11</v>
      </c>
      <c r="C5" s="3" t="s">
        <v>18</v>
      </c>
      <c r="D5" s="6" t="s">
        <v>19</v>
      </c>
      <c r="E5" s="7"/>
      <c r="F5" s="7"/>
      <c r="G5" s="5">
        <v>41</v>
      </c>
      <c r="H5" s="5">
        <v>49</v>
      </c>
      <c r="I5" s="5">
        <v>29</v>
      </c>
      <c r="J5" s="5">
        <v>31</v>
      </c>
      <c r="K5" s="2">
        <f t="shared" si="0"/>
        <v>150</v>
      </c>
    </row>
    <row r="6" spans="1:11">
      <c r="A6" s="2">
        <v>5</v>
      </c>
      <c r="B6" s="2" t="s">
        <v>11</v>
      </c>
      <c r="C6" s="3" t="s">
        <v>20</v>
      </c>
      <c r="D6" s="6" t="s">
        <v>21</v>
      </c>
      <c r="E6" s="7"/>
      <c r="F6" s="7"/>
      <c r="G6" s="5">
        <v>35</v>
      </c>
      <c r="H6" s="5">
        <v>50</v>
      </c>
      <c r="I6" s="5">
        <v>0</v>
      </c>
      <c r="J6" s="5">
        <v>0</v>
      </c>
      <c r="K6" s="2">
        <f t="shared" si="0"/>
        <v>85</v>
      </c>
    </row>
    <row r="7" spans="1:11">
      <c r="A7" s="5">
        <v>6</v>
      </c>
      <c r="B7" s="2" t="s">
        <v>11</v>
      </c>
      <c r="C7" s="3" t="s">
        <v>22</v>
      </c>
      <c r="D7" s="6" t="s">
        <v>23</v>
      </c>
      <c r="E7" s="7"/>
      <c r="F7" s="7"/>
      <c r="G7" s="8">
        <v>11</v>
      </c>
      <c r="H7" s="8">
        <v>12</v>
      </c>
      <c r="I7" s="8">
        <v>8</v>
      </c>
      <c r="J7" s="8">
        <v>3</v>
      </c>
      <c r="K7" s="2">
        <f t="shared" si="0"/>
        <v>34</v>
      </c>
    </row>
    <row r="8" spans="1:11">
      <c r="A8" s="2">
        <v>7</v>
      </c>
      <c r="B8" s="2" t="s">
        <v>11</v>
      </c>
      <c r="C8" s="3" t="s">
        <v>18</v>
      </c>
      <c r="D8" s="6" t="s">
        <v>24</v>
      </c>
      <c r="E8" s="7"/>
      <c r="F8" s="7"/>
      <c r="G8" s="5">
        <v>18</v>
      </c>
      <c r="H8" s="5">
        <v>16</v>
      </c>
      <c r="I8" s="5"/>
      <c r="J8" s="5"/>
      <c r="K8" s="2">
        <f t="shared" si="0"/>
        <v>34</v>
      </c>
    </row>
    <row r="9" spans="1:11">
      <c r="A9" s="5">
        <v>8</v>
      </c>
      <c r="B9" s="2" t="s">
        <v>11</v>
      </c>
      <c r="C9" s="3" t="s">
        <v>25</v>
      </c>
      <c r="D9" s="6" t="s">
        <v>26</v>
      </c>
      <c r="E9" s="7"/>
      <c r="F9" s="7"/>
      <c r="G9" s="5">
        <v>8</v>
      </c>
      <c r="H9" s="5">
        <v>5</v>
      </c>
      <c r="I9" s="5">
        <v>5</v>
      </c>
      <c r="J9" s="5">
        <v>4</v>
      </c>
      <c r="K9" s="2">
        <f t="shared" si="0"/>
        <v>22</v>
      </c>
    </row>
    <row r="10" spans="1:11">
      <c r="A10" s="2">
        <v>9</v>
      </c>
      <c r="B10" s="2" t="s">
        <v>11</v>
      </c>
      <c r="C10" s="3" t="s">
        <v>18</v>
      </c>
      <c r="D10" s="6" t="s">
        <v>27</v>
      </c>
      <c r="E10" s="7"/>
      <c r="F10" s="7"/>
      <c r="G10" s="5">
        <v>32</v>
      </c>
      <c r="H10" s="5">
        <v>0</v>
      </c>
      <c r="I10" s="5">
        <v>0</v>
      </c>
      <c r="J10" s="5">
        <v>0</v>
      </c>
      <c r="K10" s="2">
        <f t="shared" si="0"/>
        <v>32</v>
      </c>
    </row>
    <row r="11" spans="1:11">
      <c r="A11" s="5">
        <v>10</v>
      </c>
      <c r="B11" s="2" t="s">
        <v>11</v>
      </c>
      <c r="C11" s="3" t="s">
        <v>18</v>
      </c>
      <c r="D11" s="6" t="s">
        <v>28</v>
      </c>
      <c r="E11" s="7"/>
      <c r="F11" s="7"/>
      <c r="G11" s="5">
        <v>25</v>
      </c>
      <c r="H11" s="5">
        <v>0</v>
      </c>
      <c r="I11" s="5">
        <v>0</v>
      </c>
      <c r="J11" s="5">
        <v>0</v>
      </c>
      <c r="K11" s="2">
        <f t="shared" si="0"/>
        <v>25</v>
      </c>
    </row>
    <row r="12" spans="1:11">
      <c r="A12" s="2">
        <v>11</v>
      </c>
      <c r="B12" s="2" t="s">
        <v>11</v>
      </c>
      <c r="C12" s="3" t="s">
        <v>18</v>
      </c>
      <c r="D12" s="6" t="s">
        <v>29</v>
      </c>
      <c r="E12" s="7"/>
      <c r="F12" s="7"/>
      <c r="G12" s="5">
        <v>20</v>
      </c>
      <c r="H12" s="5">
        <v>21</v>
      </c>
      <c r="I12" s="5">
        <v>22</v>
      </c>
      <c r="J12" s="5">
        <v>18</v>
      </c>
      <c r="K12" s="2">
        <f t="shared" si="0"/>
        <v>81</v>
      </c>
    </row>
    <row r="13" spans="1:11">
      <c r="A13" s="5">
        <v>12</v>
      </c>
      <c r="B13" s="2" t="s">
        <v>11</v>
      </c>
      <c r="C13" s="9" t="s">
        <v>18</v>
      </c>
      <c r="D13" s="6" t="s">
        <v>30</v>
      </c>
      <c r="E13" s="7"/>
      <c r="F13" s="7"/>
      <c r="G13" s="5">
        <v>23</v>
      </c>
      <c r="H13" s="5">
        <v>26</v>
      </c>
      <c r="I13" s="5">
        <v>18</v>
      </c>
      <c r="J13" s="5">
        <v>15</v>
      </c>
      <c r="K13" s="2">
        <f t="shared" si="0"/>
        <v>82</v>
      </c>
    </row>
    <row r="14" spans="1:11">
      <c r="A14" s="2">
        <v>13</v>
      </c>
      <c r="B14" s="2" t="s">
        <v>11</v>
      </c>
      <c r="C14" s="3" t="s">
        <v>18</v>
      </c>
      <c r="D14" s="6" t="s">
        <v>31</v>
      </c>
      <c r="E14" s="7"/>
      <c r="F14" s="7"/>
      <c r="G14" s="5"/>
      <c r="H14" s="5">
        <v>34</v>
      </c>
      <c r="I14" s="5">
        <v>28</v>
      </c>
      <c r="J14" s="5">
        <v>30</v>
      </c>
      <c r="K14" s="2">
        <f t="shared" si="0"/>
        <v>92</v>
      </c>
    </row>
    <row r="15" spans="1:11">
      <c r="A15" s="5">
        <v>14</v>
      </c>
      <c r="B15" s="2" t="s">
        <v>11</v>
      </c>
      <c r="C15" s="3" t="s">
        <v>18</v>
      </c>
      <c r="D15" s="6" t="s">
        <v>32</v>
      </c>
      <c r="E15" s="7"/>
      <c r="F15" s="7"/>
      <c r="G15" s="5">
        <v>11</v>
      </c>
      <c r="H15" s="5">
        <v>0</v>
      </c>
      <c r="I15" s="5">
        <v>0</v>
      </c>
      <c r="J15" s="5">
        <v>0</v>
      </c>
      <c r="K15" s="2">
        <f t="shared" si="0"/>
        <v>11</v>
      </c>
    </row>
    <row r="16" spans="1:11">
      <c r="A16" s="2">
        <v>15</v>
      </c>
      <c r="B16" s="2" t="s">
        <v>11</v>
      </c>
      <c r="C16" s="3" t="s">
        <v>18</v>
      </c>
      <c r="D16" s="6" t="s">
        <v>33</v>
      </c>
      <c r="E16" s="7"/>
      <c r="F16" s="7"/>
      <c r="G16" s="5">
        <v>28</v>
      </c>
      <c r="H16" s="5">
        <v>0</v>
      </c>
      <c r="I16" s="5">
        <v>0</v>
      </c>
      <c r="J16" s="5">
        <v>0</v>
      </c>
      <c r="K16" s="2">
        <f t="shared" si="0"/>
        <v>28</v>
      </c>
    </row>
    <row r="17" spans="1:11">
      <c r="A17" s="5">
        <v>16</v>
      </c>
      <c r="B17" s="2" t="s">
        <v>11</v>
      </c>
      <c r="C17" s="3" t="s">
        <v>18</v>
      </c>
      <c r="D17" s="6" t="s">
        <v>34</v>
      </c>
      <c r="E17" s="7"/>
      <c r="F17" s="7"/>
      <c r="G17" s="5">
        <v>12</v>
      </c>
      <c r="H17" s="5">
        <v>11</v>
      </c>
      <c r="I17" s="5">
        <v>11</v>
      </c>
      <c r="J17" s="5">
        <v>10</v>
      </c>
      <c r="K17" s="2">
        <f t="shared" si="0"/>
        <v>44</v>
      </c>
    </row>
    <row r="18" spans="1:11">
      <c r="A18" s="2">
        <v>17</v>
      </c>
      <c r="B18" s="2" t="s">
        <v>11</v>
      </c>
      <c r="C18" s="3" t="s">
        <v>18</v>
      </c>
      <c r="D18" s="6" t="s">
        <v>35</v>
      </c>
      <c r="E18" s="7"/>
      <c r="F18" s="7"/>
      <c r="G18" s="5">
        <v>17</v>
      </c>
      <c r="H18" s="5">
        <v>24</v>
      </c>
      <c r="I18" s="5">
        <v>20</v>
      </c>
      <c r="J18" s="5">
        <v>15</v>
      </c>
      <c r="K18" s="2">
        <f t="shared" si="0"/>
        <v>76</v>
      </c>
    </row>
    <row r="19" spans="1:11">
      <c r="A19" s="5">
        <v>18</v>
      </c>
      <c r="B19" s="2" t="s">
        <v>11</v>
      </c>
      <c r="C19" s="3" t="s">
        <v>18</v>
      </c>
      <c r="D19" s="6" t="s">
        <v>36</v>
      </c>
      <c r="E19" s="7"/>
      <c r="F19" s="7"/>
      <c r="G19" s="5">
        <v>22</v>
      </c>
      <c r="H19" s="5">
        <v>0</v>
      </c>
      <c r="I19" s="5">
        <v>0</v>
      </c>
      <c r="J19" s="5">
        <v>0</v>
      </c>
      <c r="K19" s="2">
        <f t="shared" si="0"/>
        <v>22</v>
      </c>
    </row>
    <row r="20" spans="1:11">
      <c r="A20" s="2">
        <v>19</v>
      </c>
      <c r="B20" s="2" t="s">
        <v>11</v>
      </c>
      <c r="C20" s="3" t="s">
        <v>18</v>
      </c>
      <c r="D20" s="6" t="s">
        <v>37</v>
      </c>
      <c r="E20" s="7"/>
      <c r="F20" s="7"/>
      <c r="G20" s="5">
        <v>19</v>
      </c>
      <c r="H20" s="5">
        <v>0</v>
      </c>
      <c r="I20" s="5">
        <v>0</v>
      </c>
      <c r="J20" s="5">
        <v>0</v>
      </c>
      <c r="K20" s="2">
        <f t="shared" si="0"/>
        <v>19</v>
      </c>
    </row>
    <row r="21" spans="1:11">
      <c r="A21" s="5">
        <v>20</v>
      </c>
      <c r="B21" s="2" t="s">
        <v>11</v>
      </c>
      <c r="C21" s="3" t="s">
        <v>18</v>
      </c>
      <c r="D21" s="6" t="s">
        <v>38</v>
      </c>
      <c r="E21" s="7"/>
      <c r="F21" s="7"/>
      <c r="G21" s="5">
        <v>14</v>
      </c>
      <c r="H21" s="5">
        <v>0</v>
      </c>
      <c r="I21" s="5">
        <v>0</v>
      </c>
      <c r="J21" s="5">
        <v>0</v>
      </c>
      <c r="K21" s="2">
        <f t="shared" si="0"/>
        <v>14</v>
      </c>
    </row>
    <row r="22" spans="1:11">
      <c r="A22" s="2">
        <v>21</v>
      </c>
      <c r="B22" s="2" t="s">
        <v>11</v>
      </c>
      <c r="C22" s="3" t="s">
        <v>18</v>
      </c>
      <c r="D22" s="6" t="s">
        <v>39</v>
      </c>
      <c r="E22" s="7"/>
      <c r="F22" s="7"/>
      <c r="G22" s="5">
        <v>25</v>
      </c>
      <c r="H22" s="5">
        <v>12</v>
      </c>
      <c r="I22" s="5">
        <v>8</v>
      </c>
      <c r="J22" s="5">
        <v>6</v>
      </c>
      <c r="K22" s="2">
        <f t="shared" si="0"/>
        <v>51</v>
      </c>
    </row>
    <row r="23" spans="1:11">
      <c r="A23" s="5">
        <v>22</v>
      </c>
      <c r="B23" s="2" t="s">
        <v>11</v>
      </c>
      <c r="C23" s="3" t="s">
        <v>18</v>
      </c>
      <c r="D23" s="6" t="s">
        <v>40</v>
      </c>
      <c r="E23" s="7"/>
      <c r="F23" s="7"/>
      <c r="G23" s="5">
        <v>25</v>
      </c>
      <c r="H23" s="5">
        <v>0</v>
      </c>
      <c r="I23" s="5">
        <v>0</v>
      </c>
      <c r="J23" s="5">
        <v>0</v>
      </c>
      <c r="K23" s="2">
        <f t="shared" si="0"/>
        <v>25</v>
      </c>
    </row>
    <row r="24" spans="1:11">
      <c r="A24" s="2">
        <v>23</v>
      </c>
      <c r="B24" s="2" t="s">
        <v>11</v>
      </c>
      <c r="C24" s="3" t="s">
        <v>18</v>
      </c>
      <c r="D24" s="6" t="s">
        <v>41</v>
      </c>
      <c r="E24" s="7"/>
      <c r="F24" s="7"/>
      <c r="G24" s="5">
        <v>20</v>
      </c>
      <c r="H24" s="5">
        <v>26</v>
      </c>
      <c r="I24" s="5">
        <v>15</v>
      </c>
      <c r="J24" s="5">
        <v>13</v>
      </c>
      <c r="K24" s="2">
        <f t="shared" si="0"/>
        <v>74</v>
      </c>
    </row>
    <row r="25" spans="1:11">
      <c r="A25" s="5">
        <v>24</v>
      </c>
      <c r="B25" s="2" t="s">
        <v>11</v>
      </c>
      <c r="C25" s="3" t="s">
        <v>16</v>
      </c>
      <c r="D25" s="6" t="s">
        <v>42</v>
      </c>
      <c r="E25" s="7"/>
      <c r="F25" s="7"/>
      <c r="G25" s="5">
        <v>6</v>
      </c>
      <c r="H25" s="5">
        <v>20</v>
      </c>
      <c r="I25" s="5">
        <v>1</v>
      </c>
      <c r="J25" s="5">
        <v>4</v>
      </c>
      <c r="K25" s="2">
        <f t="shared" si="0"/>
        <v>31</v>
      </c>
    </row>
    <row r="26" spans="1:11">
      <c r="A26" s="2">
        <v>25</v>
      </c>
      <c r="B26" s="2" t="s">
        <v>11</v>
      </c>
      <c r="C26" s="3" t="s">
        <v>43</v>
      </c>
      <c r="D26" s="6" t="s">
        <v>44</v>
      </c>
      <c r="E26" s="7"/>
      <c r="F26" s="7"/>
      <c r="G26" s="5">
        <v>28</v>
      </c>
      <c r="H26" s="5"/>
      <c r="I26" s="5"/>
      <c r="J26" s="5"/>
      <c r="K26" s="2">
        <f t="shared" si="0"/>
        <v>28</v>
      </c>
    </row>
    <row r="27" spans="1:11">
      <c r="A27" s="5">
        <v>26</v>
      </c>
      <c r="B27" s="2" t="s">
        <v>11</v>
      </c>
      <c r="C27" s="3" t="s">
        <v>45</v>
      </c>
      <c r="D27" s="6" t="s">
        <v>46</v>
      </c>
      <c r="E27" s="7"/>
      <c r="F27" s="7"/>
      <c r="G27" s="10">
        <v>14</v>
      </c>
      <c r="H27" s="5"/>
      <c r="I27" s="5"/>
      <c r="J27" s="5"/>
      <c r="K27" s="2">
        <f t="shared" si="0"/>
        <v>14</v>
      </c>
    </row>
    <row r="28" spans="1:11">
      <c r="A28" s="2">
        <v>27</v>
      </c>
      <c r="B28" s="2" t="s">
        <v>11</v>
      </c>
      <c r="C28" s="3" t="s">
        <v>47</v>
      </c>
      <c r="D28" s="6" t="s">
        <v>48</v>
      </c>
      <c r="E28" s="7"/>
      <c r="F28" s="7"/>
      <c r="G28" s="5">
        <v>15</v>
      </c>
      <c r="H28" s="5">
        <v>15</v>
      </c>
      <c r="I28" s="5">
        <v>21</v>
      </c>
      <c r="J28" s="5">
        <v>15</v>
      </c>
      <c r="K28" s="2">
        <f t="shared" si="0"/>
        <v>66</v>
      </c>
    </row>
    <row r="29" spans="1:11">
      <c r="A29" s="5">
        <v>28</v>
      </c>
      <c r="B29" s="2" t="s">
        <v>11</v>
      </c>
      <c r="C29" s="3" t="s">
        <v>49</v>
      </c>
      <c r="D29" s="6" t="s">
        <v>50</v>
      </c>
      <c r="E29" s="7"/>
      <c r="F29" s="7"/>
      <c r="G29" s="5">
        <v>13</v>
      </c>
      <c r="H29" s="5">
        <v>0</v>
      </c>
      <c r="I29" s="5">
        <v>0</v>
      </c>
      <c r="J29" s="5">
        <v>0</v>
      </c>
      <c r="K29" s="2">
        <f t="shared" si="0"/>
        <v>13</v>
      </c>
    </row>
    <row r="30" spans="1:11">
      <c r="A30" s="2">
        <v>29</v>
      </c>
      <c r="B30" s="2" t="s">
        <v>11</v>
      </c>
      <c r="C30" s="3" t="s">
        <v>51</v>
      </c>
      <c r="D30" s="6" t="s">
        <v>52</v>
      </c>
      <c r="E30" s="7"/>
      <c r="F30" s="7"/>
      <c r="G30" s="5">
        <v>80</v>
      </c>
      <c r="H30" s="5">
        <v>61</v>
      </c>
      <c r="I30" s="5">
        <v>38</v>
      </c>
      <c r="J30" s="5">
        <v>31</v>
      </c>
      <c r="K30" s="2">
        <f t="shared" si="0"/>
        <v>210</v>
      </c>
    </row>
    <row r="31" spans="1:11">
      <c r="A31" s="5">
        <v>30</v>
      </c>
      <c r="B31" s="2" t="s">
        <v>11</v>
      </c>
      <c r="C31" s="3" t="s">
        <v>49</v>
      </c>
      <c r="D31" s="6" t="s">
        <v>53</v>
      </c>
      <c r="E31" s="7"/>
      <c r="F31" s="7"/>
      <c r="G31" s="5">
        <v>8</v>
      </c>
      <c r="H31" s="5">
        <v>11</v>
      </c>
      <c r="I31" s="5">
        <v>0</v>
      </c>
      <c r="J31" s="5">
        <v>0</v>
      </c>
      <c r="K31" s="2">
        <f t="shared" si="0"/>
        <v>19</v>
      </c>
    </row>
    <row r="32" spans="1:11">
      <c r="A32" s="2">
        <v>31</v>
      </c>
      <c r="B32" s="2" t="s">
        <v>11</v>
      </c>
      <c r="C32" s="3" t="s">
        <v>49</v>
      </c>
      <c r="D32" s="6" t="s">
        <v>54</v>
      </c>
      <c r="E32" s="7"/>
      <c r="F32" s="7"/>
      <c r="G32" s="5">
        <v>57</v>
      </c>
      <c r="H32" s="5">
        <v>40</v>
      </c>
      <c r="I32" s="5">
        <v>29</v>
      </c>
      <c r="J32" s="5">
        <v>31</v>
      </c>
      <c r="K32" s="2">
        <f t="shared" si="0"/>
        <v>157</v>
      </c>
    </row>
    <row r="33" spans="1:11">
      <c r="A33" s="5">
        <v>32</v>
      </c>
      <c r="B33" s="2" t="s">
        <v>11</v>
      </c>
      <c r="C33" s="3" t="s">
        <v>18</v>
      </c>
      <c r="D33" s="6" t="s">
        <v>55</v>
      </c>
      <c r="E33" s="7"/>
      <c r="F33" s="7"/>
      <c r="G33" s="5">
        <v>13</v>
      </c>
      <c r="H33" s="5">
        <v>16</v>
      </c>
      <c r="I33" s="5">
        <v>32</v>
      </c>
      <c r="J33" s="5">
        <v>27</v>
      </c>
      <c r="K33" s="2">
        <f t="shared" si="0"/>
        <v>88</v>
      </c>
    </row>
    <row r="34" spans="1:11">
      <c r="A34" s="2">
        <v>33</v>
      </c>
      <c r="B34" s="2" t="s">
        <v>11</v>
      </c>
      <c r="C34" s="3" t="s">
        <v>18</v>
      </c>
      <c r="D34" s="6" t="s">
        <v>56</v>
      </c>
      <c r="E34" s="7"/>
      <c r="F34" s="7"/>
      <c r="G34" s="5">
        <v>35</v>
      </c>
      <c r="H34" s="5">
        <v>35</v>
      </c>
      <c r="I34" s="5">
        <v>33</v>
      </c>
      <c r="J34" s="5">
        <v>38</v>
      </c>
      <c r="K34" s="2">
        <f t="shared" si="0"/>
        <v>141</v>
      </c>
    </row>
    <row r="35" spans="1:11">
      <c r="A35" s="5">
        <v>34</v>
      </c>
      <c r="B35" s="2" t="s">
        <v>11</v>
      </c>
      <c r="C35" s="3" t="s">
        <v>12</v>
      </c>
      <c r="D35" s="6" t="s">
        <v>57</v>
      </c>
      <c r="E35" s="7"/>
      <c r="F35" s="7"/>
      <c r="G35" s="5">
        <v>20</v>
      </c>
      <c r="H35" s="5">
        <v>20</v>
      </c>
      <c r="I35" s="5">
        <v>8</v>
      </c>
      <c r="J35" s="5">
        <v>9</v>
      </c>
      <c r="K35" s="2">
        <f t="shared" si="0"/>
        <v>57</v>
      </c>
    </row>
    <row r="36" spans="1:11">
      <c r="A36" s="2">
        <v>35</v>
      </c>
      <c r="B36" s="2" t="s">
        <v>11</v>
      </c>
      <c r="C36" s="3" t="s">
        <v>18</v>
      </c>
      <c r="D36" s="6" t="s">
        <v>58</v>
      </c>
      <c r="E36" s="7"/>
      <c r="F36" s="7"/>
      <c r="G36" s="5">
        <v>24</v>
      </c>
      <c r="H36" s="5">
        <v>18</v>
      </c>
      <c r="I36" s="5">
        <v>11</v>
      </c>
      <c r="J36" s="5">
        <v>14</v>
      </c>
      <c r="K36" s="2">
        <f t="shared" si="0"/>
        <v>67</v>
      </c>
    </row>
    <row r="37" spans="1:11">
      <c r="A37" s="5">
        <v>36</v>
      </c>
      <c r="B37" s="2" t="s">
        <v>11</v>
      </c>
      <c r="C37" s="3" t="s">
        <v>49</v>
      </c>
      <c r="D37" s="6" t="s">
        <v>59</v>
      </c>
      <c r="E37" s="7"/>
      <c r="F37" s="7"/>
      <c r="G37" s="5">
        <v>28</v>
      </c>
      <c r="H37" s="5">
        <v>31</v>
      </c>
      <c r="I37" s="5">
        <v>30</v>
      </c>
      <c r="J37" s="5">
        <v>31</v>
      </c>
      <c r="K37" s="2">
        <f t="shared" si="0"/>
        <v>120</v>
      </c>
    </row>
    <row r="38" spans="1:11">
      <c r="A38" s="2">
        <v>37</v>
      </c>
      <c r="B38" s="2" t="s">
        <v>11</v>
      </c>
      <c r="C38" s="3" t="s">
        <v>60</v>
      </c>
      <c r="D38" s="6" t="s">
        <v>61</v>
      </c>
      <c r="E38" s="7"/>
      <c r="F38" s="7"/>
      <c r="G38" s="5">
        <v>30</v>
      </c>
      <c r="H38" s="5">
        <v>30</v>
      </c>
      <c r="I38" s="5">
        <v>30</v>
      </c>
      <c r="J38" s="5">
        <v>30</v>
      </c>
      <c r="K38" s="2">
        <f t="shared" si="0"/>
        <v>120</v>
      </c>
    </row>
    <row r="39" spans="1:11">
      <c r="A39" s="5">
        <v>38</v>
      </c>
      <c r="B39" s="2" t="s">
        <v>11</v>
      </c>
      <c r="C39" s="3" t="s">
        <v>62</v>
      </c>
      <c r="D39" s="6" t="s">
        <v>63</v>
      </c>
      <c r="E39" s="7"/>
      <c r="F39" s="7"/>
      <c r="G39" s="5">
        <v>31</v>
      </c>
      <c r="H39" s="5"/>
      <c r="I39" s="5"/>
      <c r="J39" s="5"/>
      <c r="K39" s="2">
        <f t="shared" si="0"/>
        <v>31</v>
      </c>
    </row>
    <row r="40" spans="1:11">
      <c r="A40" s="2">
        <v>39</v>
      </c>
      <c r="B40" s="2" t="s">
        <v>11</v>
      </c>
      <c r="C40" s="3" t="s">
        <v>64</v>
      </c>
      <c r="D40" s="6" t="s">
        <v>65</v>
      </c>
      <c r="E40" s="7"/>
      <c r="F40" s="7"/>
      <c r="G40" s="5">
        <v>22</v>
      </c>
      <c r="H40" s="5">
        <v>20</v>
      </c>
      <c r="I40" s="5">
        <v>5</v>
      </c>
      <c r="J40" s="5">
        <v>1</v>
      </c>
      <c r="K40" s="2">
        <f t="shared" si="0"/>
        <v>48</v>
      </c>
    </row>
    <row r="41" spans="1:11">
      <c r="A41" s="5">
        <v>40</v>
      </c>
      <c r="B41" s="2" t="s">
        <v>11</v>
      </c>
      <c r="C41" s="3" t="s">
        <v>49</v>
      </c>
      <c r="D41" s="6" t="s">
        <v>66</v>
      </c>
      <c r="E41" s="7"/>
      <c r="F41" s="7"/>
      <c r="G41" s="5">
        <v>31</v>
      </c>
      <c r="H41" s="5">
        <v>21</v>
      </c>
      <c r="I41" s="5">
        <v>19</v>
      </c>
      <c r="J41" s="5">
        <v>18</v>
      </c>
      <c r="K41" s="2">
        <f t="shared" si="0"/>
        <v>89</v>
      </c>
    </row>
    <row r="42" spans="1:11">
      <c r="A42" s="2">
        <v>41</v>
      </c>
      <c r="B42" s="2" t="s">
        <v>11</v>
      </c>
      <c r="C42" s="3" t="s">
        <v>60</v>
      </c>
      <c r="D42" s="6" t="s">
        <v>67</v>
      </c>
      <c r="E42" s="7"/>
      <c r="F42" s="7"/>
      <c r="G42" s="5">
        <v>42</v>
      </c>
      <c r="H42" s="5">
        <v>56</v>
      </c>
      <c r="I42" s="5">
        <v>41</v>
      </c>
      <c r="J42" s="5">
        <v>18</v>
      </c>
      <c r="K42" s="2">
        <f t="shared" si="0"/>
        <v>157</v>
      </c>
    </row>
    <row r="43" spans="1:11">
      <c r="A43" s="5">
        <v>42</v>
      </c>
      <c r="B43" s="2" t="s">
        <v>11</v>
      </c>
      <c r="C43" s="3" t="s">
        <v>18</v>
      </c>
      <c r="D43" s="6" t="s">
        <v>68</v>
      </c>
      <c r="E43" s="7"/>
      <c r="F43" s="7"/>
      <c r="G43" s="5">
        <v>30</v>
      </c>
      <c r="H43" s="5">
        <v>39</v>
      </c>
      <c r="I43" s="5">
        <v>32</v>
      </c>
      <c r="J43" s="5">
        <v>14</v>
      </c>
      <c r="K43" s="2">
        <f t="shared" si="0"/>
        <v>115</v>
      </c>
    </row>
    <row r="44" spans="1:11">
      <c r="A44" s="2">
        <v>43</v>
      </c>
      <c r="B44" s="2" t="s">
        <v>11</v>
      </c>
      <c r="C44" s="3" t="s">
        <v>18</v>
      </c>
      <c r="D44" s="6" t="s">
        <v>69</v>
      </c>
      <c r="E44" s="7"/>
      <c r="F44" s="7"/>
      <c r="G44" s="5">
        <v>23</v>
      </c>
      <c r="H44" s="5">
        <v>12</v>
      </c>
      <c r="I44" s="5">
        <v>2</v>
      </c>
      <c r="J44" s="5">
        <v>0</v>
      </c>
      <c r="K44" s="2">
        <f t="shared" si="0"/>
        <v>37</v>
      </c>
    </row>
    <row r="45" spans="1:11">
      <c r="A45" s="5">
        <v>44</v>
      </c>
      <c r="B45" s="2" t="s">
        <v>11</v>
      </c>
      <c r="C45" s="3" t="s">
        <v>22</v>
      </c>
      <c r="D45" s="6" t="s">
        <v>70</v>
      </c>
      <c r="E45" s="7"/>
      <c r="F45" s="7"/>
      <c r="G45" s="5">
        <v>27</v>
      </c>
      <c r="H45" s="5">
        <v>104</v>
      </c>
      <c r="I45" s="5">
        <v>34</v>
      </c>
      <c r="J45" s="5">
        <v>35</v>
      </c>
      <c r="K45" s="2">
        <f t="shared" si="0"/>
        <v>200</v>
      </c>
    </row>
    <row r="46" spans="1:11">
      <c r="A46" s="2">
        <v>45</v>
      </c>
      <c r="B46" s="2" t="s">
        <v>11</v>
      </c>
      <c r="C46" s="3" t="s">
        <v>14</v>
      </c>
      <c r="D46" s="6" t="s">
        <v>71</v>
      </c>
      <c r="E46" s="7"/>
      <c r="F46" s="7"/>
      <c r="G46" s="5">
        <v>20</v>
      </c>
      <c r="H46" s="5">
        <v>20</v>
      </c>
      <c r="I46" s="5">
        <v>12</v>
      </c>
      <c r="J46" s="5">
        <v>15</v>
      </c>
      <c r="K46" s="2">
        <f t="shared" si="0"/>
        <v>67</v>
      </c>
    </row>
    <row r="47" spans="1:11">
      <c r="A47" s="5">
        <v>46</v>
      </c>
      <c r="B47" s="2" t="s">
        <v>11</v>
      </c>
      <c r="C47" s="3" t="s">
        <v>20</v>
      </c>
      <c r="D47" s="6" t="s">
        <v>72</v>
      </c>
      <c r="E47" s="7"/>
      <c r="F47" s="7"/>
      <c r="G47" s="5">
        <v>30</v>
      </c>
      <c r="H47" s="5">
        <v>37</v>
      </c>
      <c r="I47" s="5">
        <v>35</v>
      </c>
      <c r="J47" s="5">
        <v>16</v>
      </c>
      <c r="K47" s="2">
        <f t="shared" si="0"/>
        <v>118</v>
      </c>
    </row>
    <row r="48" spans="1:11">
      <c r="A48" s="2">
        <v>47</v>
      </c>
      <c r="B48" s="2" t="s">
        <v>11</v>
      </c>
      <c r="C48" s="3" t="s">
        <v>18</v>
      </c>
      <c r="D48" s="6" t="s">
        <v>73</v>
      </c>
      <c r="E48" s="7"/>
      <c r="F48" s="7"/>
      <c r="G48" s="5">
        <v>8</v>
      </c>
      <c r="H48" s="5"/>
      <c r="I48" s="5"/>
      <c r="J48" s="5"/>
      <c r="K48" s="2">
        <f t="shared" si="0"/>
        <v>8</v>
      </c>
    </row>
    <row r="49" spans="1:11">
      <c r="A49" s="5">
        <v>48</v>
      </c>
      <c r="B49" s="2" t="s">
        <v>11</v>
      </c>
      <c r="C49" s="3" t="s">
        <v>18</v>
      </c>
      <c r="D49" s="6" t="s">
        <v>74</v>
      </c>
      <c r="E49" s="7"/>
      <c r="F49" s="7"/>
      <c r="G49" s="5">
        <v>7</v>
      </c>
      <c r="H49" s="5">
        <v>0</v>
      </c>
      <c r="I49" s="5">
        <v>0</v>
      </c>
      <c r="J49" s="5">
        <v>0</v>
      </c>
      <c r="K49" s="2">
        <f t="shared" si="0"/>
        <v>7</v>
      </c>
    </row>
    <row r="50" spans="1:11">
      <c r="A50" s="2">
        <v>49</v>
      </c>
      <c r="B50" s="2" t="s">
        <v>11</v>
      </c>
      <c r="C50" s="3" t="s">
        <v>75</v>
      </c>
      <c r="D50" s="6" t="s">
        <v>76</v>
      </c>
      <c r="E50" s="7"/>
      <c r="F50" s="7"/>
      <c r="G50" s="5">
        <v>43</v>
      </c>
      <c r="H50" s="5"/>
      <c r="I50" s="5"/>
      <c r="J50" s="5"/>
      <c r="K50" s="2">
        <f t="shared" si="0"/>
        <v>43</v>
      </c>
    </row>
    <row r="51" spans="1:11">
      <c r="A51" s="5">
        <v>50</v>
      </c>
      <c r="B51" s="2" t="s">
        <v>11</v>
      </c>
      <c r="C51" s="3" t="s">
        <v>77</v>
      </c>
      <c r="D51" s="6" t="s">
        <v>78</v>
      </c>
      <c r="E51" s="7"/>
      <c r="F51" s="7"/>
      <c r="G51" s="5">
        <v>35</v>
      </c>
      <c r="H51" s="5">
        <v>35</v>
      </c>
      <c r="I51" s="5">
        <v>0</v>
      </c>
      <c r="J51" s="5">
        <v>0</v>
      </c>
      <c r="K51" s="2">
        <f t="shared" si="0"/>
        <v>70</v>
      </c>
    </row>
    <row r="52" spans="1:11">
      <c r="A52" s="120" t="s">
        <v>79</v>
      </c>
      <c r="B52" s="121"/>
      <c r="C52" s="121"/>
      <c r="D52" s="122"/>
      <c r="E52" s="7"/>
      <c r="F52" s="7"/>
      <c r="G52" s="1">
        <f>SUM(G2:G51)</f>
        <v>1166</v>
      </c>
      <c r="H52" s="1">
        <f>SUM(H2:H51)</f>
        <v>980</v>
      </c>
      <c r="I52" s="1">
        <f>SUM(I2:I51)</f>
        <v>615</v>
      </c>
      <c r="J52" s="1">
        <f>SUM(J2:J51)</f>
        <v>509</v>
      </c>
      <c r="K52" s="1">
        <f>SUM(K2:K51)</f>
        <v>3270</v>
      </c>
    </row>
  </sheetData>
  <mergeCells count="1">
    <mergeCell ref="A52:D52"/>
  </mergeCells>
  <pageMargins left="0.45" right="0" top="0.25" bottom="0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4"/>
  <sheetViews>
    <sheetView topLeftCell="A196" workbookViewId="0">
      <selection activeCell="A2" sqref="A2:A423"/>
    </sheetView>
  </sheetViews>
  <sheetFormatPr defaultRowHeight="15"/>
  <sheetData>
    <row r="1" spans="1:11">
      <c r="A1" s="11" t="s">
        <v>2374</v>
      </c>
      <c r="B1" s="11" t="s">
        <v>80</v>
      </c>
      <c r="C1" s="11" t="s">
        <v>81</v>
      </c>
      <c r="D1" s="11" t="s">
        <v>82</v>
      </c>
      <c r="E1" s="11" t="s">
        <v>83</v>
      </c>
      <c r="F1" s="11" t="s">
        <v>84</v>
      </c>
      <c r="G1" s="11" t="s">
        <v>85</v>
      </c>
      <c r="H1" s="11" t="s">
        <v>86</v>
      </c>
      <c r="I1" s="11" t="s">
        <v>87</v>
      </c>
      <c r="J1" s="11" t="s">
        <v>88</v>
      </c>
      <c r="K1" s="12" t="s">
        <v>89</v>
      </c>
    </row>
    <row r="2" spans="1:11">
      <c r="A2" s="13">
        <v>1</v>
      </c>
      <c r="B2" s="14" t="s">
        <v>90</v>
      </c>
      <c r="C2" s="13">
        <v>142</v>
      </c>
      <c r="D2" s="13" t="s">
        <v>11</v>
      </c>
      <c r="E2" s="15">
        <v>36</v>
      </c>
      <c r="F2" s="15">
        <v>29</v>
      </c>
      <c r="G2" s="15">
        <v>24</v>
      </c>
      <c r="H2" s="15"/>
      <c r="I2" s="15"/>
      <c r="J2" s="15"/>
      <c r="K2" s="1">
        <f>E2+F2+G2+H2+I2+J2</f>
        <v>89</v>
      </c>
    </row>
    <row r="3" spans="1:11">
      <c r="A3" s="13">
        <v>2</v>
      </c>
      <c r="B3" s="14" t="s">
        <v>90</v>
      </c>
      <c r="C3" s="13">
        <v>143</v>
      </c>
      <c r="D3" s="13" t="s">
        <v>11</v>
      </c>
      <c r="E3" s="15">
        <v>51</v>
      </c>
      <c r="F3" s="15">
        <v>48</v>
      </c>
      <c r="G3" s="15">
        <v>47</v>
      </c>
      <c r="H3" s="15">
        <v>43</v>
      </c>
      <c r="I3" s="15">
        <v>25</v>
      </c>
      <c r="J3" s="15">
        <v>24</v>
      </c>
      <c r="K3" s="1">
        <f t="shared" ref="K3:K66" si="0">E3+F3+G3+H3+I3+J3</f>
        <v>238</v>
      </c>
    </row>
    <row r="4" spans="1:11">
      <c r="A4" s="13">
        <v>3</v>
      </c>
      <c r="B4" s="14" t="s">
        <v>90</v>
      </c>
      <c r="C4" s="13">
        <v>1119</v>
      </c>
      <c r="D4" s="13" t="s">
        <v>11</v>
      </c>
      <c r="E4" s="15">
        <v>37</v>
      </c>
      <c r="F4" s="15">
        <v>38</v>
      </c>
      <c r="G4" s="15">
        <v>47</v>
      </c>
      <c r="H4" s="15">
        <v>59</v>
      </c>
      <c r="I4" s="15">
        <v>18</v>
      </c>
      <c r="J4" s="15">
        <v>6</v>
      </c>
      <c r="K4" s="1">
        <f t="shared" si="0"/>
        <v>205</v>
      </c>
    </row>
    <row r="5" spans="1:11">
      <c r="A5" s="13">
        <v>4</v>
      </c>
      <c r="B5" s="14" t="s">
        <v>90</v>
      </c>
      <c r="C5" s="13">
        <v>1711</v>
      </c>
      <c r="D5" s="13" t="s">
        <v>11</v>
      </c>
      <c r="E5" s="15">
        <v>11</v>
      </c>
      <c r="F5" s="15">
        <v>5</v>
      </c>
      <c r="G5" s="15">
        <v>7</v>
      </c>
      <c r="H5" s="15"/>
      <c r="I5" s="15"/>
      <c r="J5" s="15"/>
      <c r="K5" s="1">
        <f t="shared" si="0"/>
        <v>23</v>
      </c>
    </row>
    <row r="6" spans="1:11">
      <c r="A6" s="13">
        <v>5</v>
      </c>
      <c r="B6" s="14" t="s">
        <v>90</v>
      </c>
      <c r="C6" s="13">
        <v>1724</v>
      </c>
      <c r="D6" s="13" t="s">
        <v>11</v>
      </c>
      <c r="E6" s="15">
        <v>22</v>
      </c>
      <c r="F6" s="15">
        <v>33</v>
      </c>
      <c r="G6" s="15">
        <v>32</v>
      </c>
      <c r="H6" s="15"/>
      <c r="I6" s="15"/>
      <c r="J6" s="15"/>
      <c r="K6" s="1">
        <f t="shared" si="0"/>
        <v>87</v>
      </c>
    </row>
    <row r="7" spans="1:11">
      <c r="A7" s="13">
        <v>6</v>
      </c>
      <c r="B7" s="14" t="s">
        <v>90</v>
      </c>
      <c r="C7" s="13">
        <v>1729</v>
      </c>
      <c r="D7" s="13" t="s">
        <v>11</v>
      </c>
      <c r="E7" s="15">
        <v>16</v>
      </c>
      <c r="F7" s="15">
        <v>6</v>
      </c>
      <c r="G7" s="15">
        <v>7</v>
      </c>
      <c r="H7" s="15"/>
      <c r="I7" s="15"/>
      <c r="J7" s="15"/>
      <c r="K7" s="1">
        <f t="shared" si="0"/>
        <v>29</v>
      </c>
    </row>
    <row r="8" spans="1:11">
      <c r="A8" s="13">
        <v>7</v>
      </c>
      <c r="B8" s="14" t="s">
        <v>90</v>
      </c>
      <c r="C8" s="13">
        <v>3791</v>
      </c>
      <c r="D8" s="13" t="s">
        <v>91</v>
      </c>
      <c r="E8" s="15">
        <v>14</v>
      </c>
      <c r="F8" s="15">
        <v>13</v>
      </c>
      <c r="G8" s="15">
        <v>9</v>
      </c>
      <c r="H8" s="15"/>
      <c r="I8" s="15"/>
      <c r="J8" s="15"/>
      <c r="K8" s="1">
        <f t="shared" si="0"/>
        <v>36</v>
      </c>
    </row>
    <row r="9" spans="1:11">
      <c r="A9" s="13">
        <v>8</v>
      </c>
      <c r="B9" s="14" t="s">
        <v>90</v>
      </c>
      <c r="C9" s="13">
        <v>11051</v>
      </c>
      <c r="D9" s="13" t="s">
        <v>83</v>
      </c>
      <c r="E9" s="15">
        <v>11</v>
      </c>
      <c r="F9" s="15">
        <v>11</v>
      </c>
      <c r="G9" s="15">
        <v>13</v>
      </c>
      <c r="H9" s="15"/>
      <c r="I9" s="15"/>
      <c r="J9" s="15"/>
      <c r="K9" s="1">
        <f t="shared" si="0"/>
        <v>35</v>
      </c>
    </row>
    <row r="10" spans="1:11">
      <c r="A10" s="13">
        <v>9</v>
      </c>
      <c r="B10" s="14" t="s">
        <v>90</v>
      </c>
      <c r="C10" s="13">
        <v>12610</v>
      </c>
      <c r="D10" s="13" t="s">
        <v>83</v>
      </c>
      <c r="E10" s="15">
        <v>28</v>
      </c>
      <c r="F10" s="15">
        <v>11</v>
      </c>
      <c r="G10" s="15">
        <v>15</v>
      </c>
      <c r="H10" s="15"/>
      <c r="I10" s="15"/>
      <c r="J10" s="15"/>
      <c r="K10" s="1">
        <f t="shared" si="0"/>
        <v>54</v>
      </c>
    </row>
    <row r="11" spans="1:11">
      <c r="A11" s="13">
        <v>10</v>
      </c>
      <c r="B11" s="14" t="s">
        <v>90</v>
      </c>
      <c r="C11" s="13">
        <v>12611</v>
      </c>
      <c r="D11" s="13" t="s">
        <v>83</v>
      </c>
      <c r="E11" s="15">
        <v>12</v>
      </c>
      <c r="F11" s="15">
        <v>16</v>
      </c>
      <c r="G11" s="15">
        <v>27</v>
      </c>
      <c r="H11" s="15"/>
      <c r="I11" s="15"/>
      <c r="J11" s="15"/>
      <c r="K11" s="1">
        <f t="shared" si="0"/>
        <v>55</v>
      </c>
    </row>
    <row r="12" spans="1:11">
      <c r="A12" s="13">
        <v>11</v>
      </c>
      <c r="B12" s="14" t="s">
        <v>90</v>
      </c>
      <c r="C12" s="13">
        <v>12622</v>
      </c>
      <c r="D12" s="13" t="s">
        <v>83</v>
      </c>
      <c r="E12" s="15">
        <v>31</v>
      </c>
      <c r="F12" s="15">
        <v>21</v>
      </c>
      <c r="G12" s="15">
        <v>19</v>
      </c>
      <c r="H12" s="15"/>
      <c r="I12" s="15"/>
      <c r="J12" s="15"/>
      <c r="K12" s="1">
        <f t="shared" si="0"/>
        <v>71</v>
      </c>
    </row>
    <row r="13" spans="1:11">
      <c r="A13" s="13">
        <v>12</v>
      </c>
      <c r="B13" s="14" t="s">
        <v>90</v>
      </c>
      <c r="C13" s="13">
        <v>12645</v>
      </c>
      <c r="D13" s="13" t="s">
        <v>83</v>
      </c>
      <c r="E13" s="15">
        <v>7</v>
      </c>
      <c r="F13" s="15">
        <v>6</v>
      </c>
      <c r="G13" s="15"/>
      <c r="H13" s="15"/>
      <c r="I13" s="15"/>
      <c r="J13" s="15"/>
      <c r="K13" s="1">
        <f t="shared" si="0"/>
        <v>13</v>
      </c>
    </row>
    <row r="14" spans="1:11">
      <c r="A14" s="13">
        <v>13</v>
      </c>
      <c r="B14" s="14" t="s">
        <v>90</v>
      </c>
      <c r="C14" s="13">
        <v>12652</v>
      </c>
      <c r="D14" s="13" t="s">
        <v>83</v>
      </c>
      <c r="E14" s="15">
        <v>20</v>
      </c>
      <c r="F14" s="15">
        <v>20</v>
      </c>
      <c r="G14" s="15">
        <v>22</v>
      </c>
      <c r="H14" s="15"/>
      <c r="I14" s="15"/>
      <c r="J14" s="15"/>
      <c r="K14" s="1">
        <f t="shared" si="0"/>
        <v>62</v>
      </c>
    </row>
    <row r="15" spans="1:11">
      <c r="A15" s="13">
        <v>14</v>
      </c>
      <c r="B15" s="14" t="s">
        <v>90</v>
      </c>
      <c r="C15" s="13">
        <v>12668</v>
      </c>
      <c r="D15" s="13" t="s">
        <v>83</v>
      </c>
      <c r="E15" s="15">
        <v>4</v>
      </c>
      <c r="F15" s="15">
        <v>13</v>
      </c>
      <c r="G15" s="15">
        <v>9</v>
      </c>
      <c r="H15" s="15"/>
      <c r="I15" s="15"/>
      <c r="J15" s="15"/>
      <c r="K15" s="1">
        <f t="shared" si="0"/>
        <v>26</v>
      </c>
    </row>
    <row r="16" spans="1:11">
      <c r="A16" s="13">
        <v>15</v>
      </c>
      <c r="B16" s="14" t="s">
        <v>90</v>
      </c>
      <c r="C16" s="13">
        <v>12680</v>
      </c>
      <c r="D16" s="13" t="s">
        <v>83</v>
      </c>
      <c r="E16" s="15">
        <v>15</v>
      </c>
      <c r="F16" s="15">
        <v>5</v>
      </c>
      <c r="G16" s="15">
        <v>6</v>
      </c>
      <c r="H16" s="15"/>
      <c r="I16" s="15"/>
      <c r="J16" s="15"/>
      <c r="K16" s="1">
        <f t="shared" si="0"/>
        <v>26</v>
      </c>
    </row>
    <row r="17" spans="1:11">
      <c r="A17" s="13">
        <v>16</v>
      </c>
      <c r="B17" s="14" t="s">
        <v>90</v>
      </c>
      <c r="C17" s="13">
        <v>12756</v>
      </c>
      <c r="D17" s="13" t="s">
        <v>83</v>
      </c>
      <c r="E17" s="15">
        <v>34</v>
      </c>
      <c r="F17" s="15"/>
      <c r="G17" s="15">
        <v>22</v>
      </c>
      <c r="H17" s="15"/>
      <c r="I17" s="15"/>
      <c r="J17" s="15"/>
      <c r="K17" s="1">
        <f t="shared" si="0"/>
        <v>56</v>
      </c>
    </row>
    <row r="18" spans="1:11">
      <c r="A18" s="13">
        <v>17</v>
      </c>
      <c r="B18" s="14" t="s">
        <v>90</v>
      </c>
      <c r="C18" s="13">
        <v>100032</v>
      </c>
      <c r="D18" s="13" t="s">
        <v>84</v>
      </c>
      <c r="E18" s="15">
        <v>25</v>
      </c>
      <c r="F18" s="15">
        <v>26</v>
      </c>
      <c r="G18" s="15"/>
      <c r="H18" s="15"/>
      <c r="I18" s="15"/>
      <c r="J18" s="15"/>
      <c r="K18" s="1">
        <f t="shared" si="0"/>
        <v>51</v>
      </c>
    </row>
    <row r="19" spans="1:11">
      <c r="A19" s="13">
        <v>18</v>
      </c>
      <c r="B19" s="14" t="s">
        <v>90</v>
      </c>
      <c r="C19" s="13">
        <v>100090</v>
      </c>
      <c r="D19" s="13" t="s">
        <v>85</v>
      </c>
      <c r="E19" s="15">
        <v>9</v>
      </c>
      <c r="F19" s="15"/>
      <c r="G19" s="15"/>
      <c r="H19" s="15"/>
      <c r="I19" s="15"/>
      <c r="J19" s="15"/>
      <c r="K19" s="1">
        <f t="shared" si="0"/>
        <v>9</v>
      </c>
    </row>
    <row r="20" spans="1:11">
      <c r="A20" s="13">
        <v>19</v>
      </c>
      <c r="B20" s="14" t="s">
        <v>90</v>
      </c>
      <c r="C20" s="13">
        <v>100156</v>
      </c>
      <c r="D20" s="13" t="s">
        <v>84</v>
      </c>
      <c r="E20" s="15">
        <v>30</v>
      </c>
      <c r="F20" s="15">
        <v>12</v>
      </c>
      <c r="G20" s="15"/>
      <c r="H20" s="15"/>
      <c r="I20" s="15"/>
      <c r="J20" s="15"/>
      <c r="K20" s="1">
        <f t="shared" si="0"/>
        <v>42</v>
      </c>
    </row>
    <row r="21" spans="1:11">
      <c r="A21" s="13">
        <v>20</v>
      </c>
      <c r="B21" s="14" t="s">
        <v>90</v>
      </c>
      <c r="C21" s="13">
        <v>100168</v>
      </c>
      <c r="D21" s="13" t="s">
        <v>85</v>
      </c>
      <c r="E21" s="15">
        <v>41</v>
      </c>
      <c r="F21" s="15"/>
      <c r="G21" s="15"/>
      <c r="H21" s="15"/>
      <c r="I21" s="15"/>
      <c r="J21" s="15"/>
      <c r="K21" s="1">
        <f t="shared" si="0"/>
        <v>41</v>
      </c>
    </row>
    <row r="22" spans="1:11">
      <c r="A22" s="13">
        <v>21</v>
      </c>
      <c r="B22" s="14" t="s">
        <v>90</v>
      </c>
      <c r="C22" s="13">
        <v>100232</v>
      </c>
      <c r="D22" s="13" t="s">
        <v>85</v>
      </c>
      <c r="E22" s="15">
        <v>41</v>
      </c>
      <c r="F22" s="15"/>
      <c r="G22" s="15"/>
      <c r="H22" s="15"/>
      <c r="I22" s="15"/>
      <c r="J22" s="15"/>
      <c r="K22" s="1">
        <f t="shared" si="0"/>
        <v>41</v>
      </c>
    </row>
    <row r="23" spans="1:11">
      <c r="A23" s="13">
        <v>22</v>
      </c>
      <c r="B23" s="14" t="s">
        <v>90</v>
      </c>
      <c r="C23" s="13">
        <v>100271</v>
      </c>
      <c r="D23" s="13" t="s">
        <v>85</v>
      </c>
      <c r="E23" s="15">
        <v>16</v>
      </c>
      <c r="F23" s="15"/>
      <c r="G23" s="15"/>
      <c r="H23" s="15"/>
      <c r="I23" s="15"/>
      <c r="J23" s="15"/>
      <c r="K23" s="1">
        <f t="shared" si="0"/>
        <v>16</v>
      </c>
    </row>
    <row r="24" spans="1:11">
      <c r="A24" s="13">
        <v>23</v>
      </c>
      <c r="B24" s="14" t="s">
        <v>90</v>
      </c>
      <c r="C24" s="13">
        <v>100280</v>
      </c>
      <c r="D24" s="13" t="s">
        <v>84</v>
      </c>
      <c r="E24" s="15">
        <v>20</v>
      </c>
      <c r="F24" s="15"/>
      <c r="G24" s="15"/>
      <c r="H24" s="15"/>
      <c r="I24" s="15"/>
      <c r="J24" s="15"/>
      <c r="K24" s="1">
        <f t="shared" si="0"/>
        <v>20</v>
      </c>
    </row>
    <row r="25" spans="1:11">
      <c r="A25" s="13">
        <v>24</v>
      </c>
      <c r="B25" s="14" t="s">
        <v>90</v>
      </c>
      <c r="C25" s="13">
        <v>100317</v>
      </c>
      <c r="D25" s="13" t="s">
        <v>85</v>
      </c>
      <c r="E25" s="15">
        <v>11</v>
      </c>
      <c r="F25" s="15">
        <v>1</v>
      </c>
      <c r="G25" s="15"/>
      <c r="H25" s="15"/>
      <c r="I25" s="15"/>
      <c r="J25" s="15"/>
      <c r="K25" s="1">
        <f t="shared" si="0"/>
        <v>12</v>
      </c>
    </row>
    <row r="26" spans="1:11">
      <c r="A26" s="13">
        <v>25</v>
      </c>
      <c r="B26" s="14" t="s">
        <v>90</v>
      </c>
      <c r="C26" s="13">
        <v>100396</v>
      </c>
      <c r="D26" s="13" t="s">
        <v>85</v>
      </c>
      <c r="E26" s="15">
        <v>29</v>
      </c>
      <c r="F26" s="15"/>
      <c r="G26" s="15"/>
      <c r="H26" s="15"/>
      <c r="I26" s="15"/>
      <c r="J26" s="15"/>
      <c r="K26" s="1">
        <f t="shared" si="0"/>
        <v>29</v>
      </c>
    </row>
    <row r="27" spans="1:11">
      <c r="A27" s="13">
        <v>26</v>
      </c>
      <c r="B27" s="14" t="s">
        <v>90</v>
      </c>
      <c r="C27" s="13">
        <v>100405</v>
      </c>
      <c r="D27" s="13" t="s">
        <v>85</v>
      </c>
      <c r="E27" s="15">
        <v>21</v>
      </c>
      <c r="F27" s="15"/>
      <c r="G27" s="15"/>
      <c r="H27" s="15"/>
      <c r="I27" s="15"/>
      <c r="J27" s="15"/>
      <c r="K27" s="1">
        <f t="shared" si="0"/>
        <v>21</v>
      </c>
    </row>
    <row r="28" spans="1:11">
      <c r="A28" s="13">
        <v>27</v>
      </c>
      <c r="B28" s="14" t="s">
        <v>90</v>
      </c>
      <c r="C28" s="13">
        <v>100408</v>
      </c>
      <c r="D28" s="13" t="s">
        <v>84</v>
      </c>
      <c r="E28" s="15">
        <v>8</v>
      </c>
      <c r="F28" s="15">
        <v>12</v>
      </c>
      <c r="G28" s="15"/>
      <c r="H28" s="15"/>
      <c r="I28" s="15"/>
      <c r="J28" s="15"/>
      <c r="K28" s="1">
        <f t="shared" si="0"/>
        <v>20</v>
      </c>
    </row>
    <row r="29" spans="1:11">
      <c r="A29" s="13">
        <v>28</v>
      </c>
      <c r="B29" s="14" t="s">
        <v>90</v>
      </c>
      <c r="C29" s="13">
        <v>100410</v>
      </c>
      <c r="D29" s="13" t="s">
        <v>84</v>
      </c>
      <c r="E29" s="15">
        <v>26</v>
      </c>
      <c r="F29" s="15"/>
      <c r="G29" s="15"/>
      <c r="H29" s="15"/>
      <c r="I29" s="15"/>
      <c r="J29" s="15"/>
      <c r="K29" s="1">
        <f t="shared" si="0"/>
        <v>26</v>
      </c>
    </row>
    <row r="30" spans="1:11">
      <c r="A30" s="13">
        <v>29</v>
      </c>
      <c r="B30" s="14" t="s">
        <v>90</v>
      </c>
      <c r="C30" s="13">
        <v>100553</v>
      </c>
      <c r="D30" s="13" t="s">
        <v>85</v>
      </c>
      <c r="E30" s="15">
        <v>16</v>
      </c>
      <c r="F30" s="15"/>
      <c r="G30" s="15"/>
      <c r="H30" s="15"/>
      <c r="I30" s="15"/>
      <c r="J30" s="15"/>
      <c r="K30" s="1">
        <f t="shared" si="0"/>
        <v>16</v>
      </c>
    </row>
    <row r="31" spans="1:11">
      <c r="A31" s="13">
        <v>30</v>
      </c>
      <c r="B31" s="14" t="s">
        <v>90</v>
      </c>
      <c r="C31" s="13">
        <v>100657</v>
      </c>
      <c r="D31" s="13" t="s">
        <v>84</v>
      </c>
      <c r="E31" s="15">
        <v>24</v>
      </c>
      <c r="F31" s="15"/>
      <c r="G31" s="15"/>
      <c r="H31" s="15"/>
      <c r="I31" s="15"/>
      <c r="J31" s="15"/>
      <c r="K31" s="1">
        <f t="shared" si="0"/>
        <v>24</v>
      </c>
    </row>
    <row r="32" spans="1:11">
      <c r="A32" s="13">
        <v>31</v>
      </c>
      <c r="B32" s="14" t="s">
        <v>90</v>
      </c>
      <c r="C32" s="13">
        <v>101024</v>
      </c>
      <c r="D32" s="13" t="s">
        <v>84</v>
      </c>
      <c r="E32" s="15">
        <v>44</v>
      </c>
      <c r="F32" s="15"/>
      <c r="G32" s="15"/>
      <c r="H32" s="15"/>
      <c r="I32" s="15"/>
      <c r="J32" s="15"/>
      <c r="K32" s="1">
        <f t="shared" si="0"/>
        <v>44</v>
      </c>
    </row>
    <row r="33" spans="1:11">
      <c r="A33" s="13">
        <v>32</v>
      </c>
      <c r="B33" s="14" t="s">
        <v>90</v>
      </c>
      <c r="C33" s="13">
        <v>101031</v>
      </c>
      <c r="D33" s="13" t="s">
        <v>84</v>
      </c>
      <c r="E33" s="15">
        <v>52</v>
      </c>
      <c r="F33" s="15"/>
      <c r="G33" s="15"/>
      <c r="H33" s="15"/>
      <c r="I33" s="15"/>
      <c r="J33" s="15"/>
      <c r="K33" s="1">
        <f t="shared" si="0"/>
        <v>52</v>
      </c>
    </row>
    <row r="34" spans="1:11">
      <c r="A34" s="13">
        <v>33</v>
      </c>
      <c r="B34" s="14" t="s">
        <v>90</v>
      </c>
      <c r="C34" s="13">
        <v>102575</v>
      </c>
      <c r="D34" s="13" t="s">
        <v>84</v>
      </c>
      <c r="E34" s="15">
        <v>12</v>
      </c>
      <c r="F34" s="15"/>
      <c r="G34" s="15"/>
      <c r="H34" s="15"/>
      <c r="I34" s="15"/>
      <c r="J34" s="15"/>
      <c r="K34" s="1">
        <f t="shared" si="0"/>
        <v>12</v>
      </c>
    </row>
    <row r="35" spans="1:11">
      <c r="A35" s="13">
        <v>34</v>
      </c>
      <c r="B35" s="14" t="s">
        <v>90</v>
      </c>
      <c r="C35" s="13">
        <v>103317</v>
      </c>
      <c r="D35" s="13" t="s">
        <v>84</v>
      </c>
      <c r="E35" s="15">
        <v>40</v>
      </c>
      <c r="F35" s="15"/>
      <c r="G35" s="15"/>
      <c r="H35" s="15"/>
      <c r="I35" s="15"/>
      <c r="J35" s="15"/>
      <c r="K35" s="1">
        <f t="shared" si="0"/>
        <v>40</v>
      </c>
    </row>
    <row r="36" spans="1:11">
      <c r="A36" s="13">
        <v>35</v>
      </c>
      <c r="B36" s="14" t="s">
        <v>90</v>
      </c>
      <c r="C36" s="13">
        <v>200004</v>
      </c>
      <c r="D36" s="13" t="s">
        <v>84</v>
      </c>
      <c r="E36" s="15">
        <v>27</v>
      </c>
      <c r="F36" s="15"/>
      <c r="G36" s="15"/>
      <c r="H36" s="15"/>
      <c r="I36" s="15"/>
      <c r="J36" s="15"/>
      <c r="K36" s="1">
        <f t="shared" si="0"/>
        <v>27</v>
      </c>
    </row>
    <row r="37" spans="1:11">
      <c r="A37" s="13">
        <v>36</v>
      </c>
      <c r="B37" s="14" t="s">
        <v>90</v>
      </c>
      <c r="C37" s="13">
        <v>200020</v>
      </c>
      <c r="D37" s="13" t="s">
        <v>84</v>
      </c>
      <c r="E37" s="15">
        <v>28</v>
      </c>
      <c r="F37" s="15"/>
      <c r="G37" s="15"/>
      <c r="H37" s="15"/>
      <c r="I37" s="15"/>
      <c r="J37" s="15"/>
      <c r="K37" s="1">
        <f t="shared" si="0"/>
        <v>28</v>
      </c>
    </row>
    <row r="38" spans="1:11">
      <c r="A38" s="13">
        <v>37</v>
      </c>
      <c r="B38" s="14" t="s">
        <v>90</v>
      </c>
      <c r="C38" s="13">
        <v>200034</v>
      </c>
      <c r="D38" s="13" t="s">
        <v>85</v>
      </c>
      <c r="E38" s="15">
        <v>9</v>
      </c>
      <c r="F38" s="15"/>
      <c r="G38" s="15"/>
      <c r="H38" s="15"/>
      <c r="I38" s="15"/>
      <c r="J38" s="15"/>
      <c r="K38" s="1">
        <f t="shared" si="0"/>
        <v>9</v>
      </c>
    </row>
    <row r="39" spans="1:11">
      <c r="A39" s="13">
        <v>38</v>
      </c>
      <c r="B39" s="14" t="s">
        <v>90</v>
      </c>
      <c r="C39" s="13">
        <v>201723</v>
      </c>
      <c r="D39" s="13" t="s">
        <v>84</v>
      </c>
      <c r="E39" s="15">
        <v>31</v>
      </c>
      <c r="F39" s="15"/>
      <c r="G39" s="15"/>
      <c r="H39" s="15"/>
      <c r="I39" s="15"/>
      <c r="J39" s="15"/>
      <c r="K39" s="1">
        <f t="shared" si="0"/>
        <v>31</v>
      </c>
    </row>
    <row r="40" spans="1:11">
      <c r="A40" s="13">
        <v>39</v>
      </c>
      <c r="B40" s="14" t="s">
        <v>90</v>
      </c>
      <c r="C40" s="13">
        <v>201935</v>
      </c>
      <c r="D40" s="13" t="s">
        <v>84</v>
      </c>
      <c r="E40" s="15">
        <v>25</v>
      </c>
      <c r="F40" s="15">
        <v>7</v>
      </c>
      <c r="G40" s="15">
        <v>13</v>
      </c>
      <c r="H40" s="15"/>
      <c r="I40" s="15"/>
      <c r="J40" s="15"/>
      <c r="K40" s="1">
        <f t="shared" si="0"/>
        <v>45</v>
      </c>
    </row>
    <row r="41" spans="1:11">
      <c r="A41" s="13">
        <v>40</v>
      </c>
      <c r="B41" s="14" t="s">
        <v>90</v>
      </c>
      <c r="C41" s="13">
        <v>202897</v>
      </c>
      <c r="D41" s="13" t="s">
        <v>84</v>
      </c>
      <c r="E41" s="15">
        <v>27</v>
      </c>
      <c r="F41" s="15"/>
      <c r="G41" s="15"/>
      <c r="H41" s="15"/>
      <c r="I41" s="15"/>
      <c r="J41" s="15"/>
      <c r="K41" s="1">
        <f t="shared" si="0"/>
        <v>27</v>
      </c>
    </row>
    <row r="42" spans="1:11">
      <c r="A42" s="13">
        <v>41</v>
      </c>
      <c r="B42" s="14" t="s">
        <v>90</v>
      </c>
      <c r="C42" s="13">
        <v>900688</v>
      </c>
      <c r="D42" s="16" t="s">
        <v>86</v>
      </c>
      <c r="E42" s="15">
        <v>34</v>
      </c>
      <c r="F42" s="15"/>
      <c r="G42" s="15"/>
      <c r="H42" s="15"/>
      <c r="I42" s="15"/>
      <c r="J42" s="15"/>
      <c r="K42" s="1">
        <f t="shared" si="0"/>
        <v>34</v>
      </c>
    </row>
    <row r="43" spans="1:11">
      <c r="A43" s="13">
        <v>42</v>
      </c>
      <c r="B43" s="14" t="s">
        <v>92</v>
      </c>
      <c r="C43" s="13">
        <v>302</v>
      </c>
      <c r="D43" s="13" t="s">
        <v>11</v>
      </c>
      <c r="E43" s="15">
        <v>35</v>
      </c>
      <c r="F43" s="15">
        <v>29</v>
      </c>
      <c r="G43" s="15">
        <v>14</v>
      </c>
      <c r="H43" s="15"/>
      <c r="I43" s="15"/>
      <c r="J43" s="15"/>
      <c r="K43" s="1">
        <f t="shared" si="0"/>
        <v>78</v>
      </c>
    </row>
    <row r="44" spans="1:11">
      <c r="A44" s="13">
        <v>43</v>
      </c>
      <c r="B44" s="14" t="s">
        <v>92</v>
      </c>
      <c r="C44" s="13">
        <v>305</v>
      </c>
      <c r="D44" s="13" t="s">
        <v>11</v>
      </c>
      <c r="E44" s="15">
        <v>29</v>
      </c>
      <c r="F44" s="15">
        <v>22</v>
      </c>
      <c r="G44" s="15">
        <v>26</v>
      </c>
      <c r="H44" s="15">
        <v>21</v>
      </c>
      <c r="I44" s="15">
        <v>31</v>
      </c>
      <c r="J44" s="15">
        <v>17</v>
      </c>
      <c r="K44" s="1">
        <f t="shared" si="0"/>
        <v>146</v>
      </c>
    </row>
    <row r="45" spans="1:11">
      <c r="A45" s="13">
        <v>44</v>
      </c>
      <c r="B45" s="14" t="s">
        <v>92</v>
      </c>
      <c r="C45" s="13">
        <v>501</v>
      </c>
      <c r="D45" s="13" t="s">
        <v>11</v>
      </c>
      <c r="E45" s="15">
        <v>18</v>
      </c>
      <c r="F45" s="15">
        <v>22</v>
      </c>
      <c r="G45" s="15">
        <v>24</v>
      </c>
      <c r="H45" s="15"/>
      <c r="I45" s="15"/>
      <c r="J45" s="15"/>
      <c r="K45" s="1">
        <f t="shared" si="0"/>
        <v>64</v>
      </c>
    </row>
    <row r="46" spans="1:11">
      <c r="A46" s="13">
        <v>45</v>
      </c>
      <c r="B46" s="14" t="s">
        <v>92</v>
      </c>
      <c r="C46" s="13">
        <v>507</v>
      </c>
      <c r="D46" s="13" t="s">
        <v>11</v>
      </c>
      <c r="E46" s="15">
        <v>32</v>
      </c>
      <c r="F46" s="15">
        <v>31</v>
      </c>
      <c r="G46" s="15">
        <v>20</v>
      </c>
      <c r="H46" s="15">
        <v>25</v>
      </c>
      <c r="I46" s="15">
        <v>14</v>
      </c>
      <c r="J46" s="15">
        <v>21</v>
      </c>
      <c r="K46" s="1">
        <f t="shared" si="0"/>
        <v>143</v>
      </c>
    </row>
    <row r="47" spans="1:11">
      <c r="A47" s="13">
        <v>46</v>
      </c>
      <c r="B47" s="14" t="s">
        <v>92</v>
      </c>
      <c r="C47" s="13">
        <v>517</v>
      </c>
      <c r="D47" s="13" t="s">
        <v>11</v>
      </c>
      <c r="E47" s="15">
        <v>47</v>
      </c>
      <c r="F47" s="15">
        <v>48</v>
      </c>
      <c r="G47" s="15">
        <v>29</v>
      </c>
      <c r="H47" s="15">
        <v>15</v>
      </c>
      <c r="I47" s="15">
        <v>11</v>
      </c>
      <c r="J47" s="15">
        <v>24</v>
      </c>
      <c r="K47" s="1">
        <f t="shared" si="0"/>
        <v>174</v>
      </c>
    </row>
    <row r="48" spans="1:11">
      <c r="A48" s="13">
        <v>47</v>
      </c>
      <c r="B48" s="14" t="s">
        <v>92</v>
      </c>
      <c r="C48" s="13">
        <v>628</v>
      </c>
      <c r="D48" s="13" t="s">
        <v>11</v>
      </c>
      <c r="E48" s="15">
        <v>82</v>
      </c>
      <c r="F48" s="15">
        <v>46</v>
      </c>
      <c r="G48" s="15">
        <v>29</v>
      </c>
      <c r="H48" s="15">
        <v>49</v>
      </c>
      <c r="I48" s="15">
        <v>20</v>
      </c>
      <c r="J48" s="15">
        <v>31</v>
      </c>
      <c r="K48" s="1">
        <f t="shared" si="0"/>
        <v>257</v>
      </c>
    </row>
    <row r="49" spans="1:11">
      <c r="A49" s="13">
        <v>48</v>
      </c>
      <c r="B49" s="14" t="s">
        <v>92</v>
      </c>
      <c r="C49" s="13">
        <v>834</v>
      </c>
      <c r="D49" s="13" t="s">
        <v>11</v>
      </c>
      <c r="E49" s="15">
        <v>31</v>
      </c>
      <c r="F49" s="15">
        <v>14</v>
      </c>
      <c r="G49" s="15">
        <v>13</v>
      </c>
      <c r="H49" s="15">
        <v>19</v>
      </c>
      <c r="I49" s="15">
        <v>10</v>
      </c>
      <c r="J49" s="15"/>
      <c r="K49" s="1">
        <f t="shared" si="0"/>
        <v>87</v>
      </c>
    </row>
    <row r="50" spans="1:11">
      <c r="A50" s="13">
        <v>49</v>
      </c>
      <c r="B50" s="14" t="s">
        <v>92</v>
      </c>
      <c r="C50" s="13">
        <v>835</v>
      </c>
      <c r="D50" s="13" t="s">
        <v>11</v>
      </c>
      <c r="E50" s="15">
        <v>18</v>
      </c>
      <c r="F50" s="15">
        <v>37</v>
      </c>
      <c r="G50" s="15">
        <v>38</v>
      </c>
      <c r="H50" s="15">
        <v>43</v>
      </c>
      <c r="I50" s="15">
        <v>10</v>
      </c>
      <c r="J50" s="15">
        <v>19</v>
      </c>
      <c r="K50" s="1">
        <f t="shared" si="0"/>
        <v>165</v>
      </c>
    </row>
    <row r="51" spans="1:11">
      <c r="A51" s="13">
        <v>50</v>
      </c>
      <c r="B51" s="14" t="s">
        <v>92</v>
      </c>
      <c r="C51" s="13">
        <v>1999</v>
      </c>
      <c r="D51" s="13" t="s">
        <v>91</v>
      </c>
      <c r="E51" s="15">
        <v>33</v>
      </c>
      <c r="F51" s="15">
        <v>27</v>
      </c>
      <c r="G51" s="15">
        <v>25</v>
      </c>
      <c r="H51" s="15">
        <v>29</v>
      </c>
      <c r="I51" s="15">
        <v>35</v>
      </c>
      <c r="J51" s="15">
        <v>26</v>
      </c>
      <c r="K51" s="1">
        <f t="shared" si="0"/>
        <v>175</v>
      </c>
    </row>
    <row r="52" spans="1:11">
      <c r="A52" s="13">
        <v>51</v>
      </c>
      <c r="B52" s="14" t="s">
        <v>92</v>
      </c>
      <c r="C52" s="13">
        <v>2385</v>
      </c>
      <c r="D52" s="13" t="s">
        <v>91</v>
      </c>
      <c r="E52" s="15">
        <v>41</v>
      </c>
      <c r="F52" s="15">
        <v>26</v>
      </c>
      <c r="G52" s="15">
        <v>19</v>
      </c>
      <c r="H52" s="15"/>
      <c r="I52" s="15"/>
      <c r="J52" s="15"/>
      <c r="K52" s="1">
        <f t="shared" si="0"/>
        <v>86</v>
      </c>
    </row>
    <row r="53" spans="1:11">
      <c r="A53" s="13">
        <v>52</v>
      </c>
      <c r="B53" s="14" t="s">
        <v>92</v>
      </c>
      <c r="C53" s="13">
        <v>2387</v>
      </c>
      <c r="D53" s="13" t="s">
        <v>91</v>
      </c>
      <c r="E53" s="15">
        <v>34</v>
      </c>
      <c r="F53" s="15">
        <v>20</v>
      </c>
      <c r="G53" s="15">
        <v>12</v>
      </c>
      <c r="H53" s="15">
        <v>12</v>
      </c>
      <c r="I53" s="15"/>
      <c r="J53" s="15"/>
      <c r="K53" s="1">
        <f t="shared" si="0"/>
        <v>78</v>
      </c>
    </row>
    <row r="54" spans="1:11">
      <c r="A54" s="13">
        <v>53</v>
      </c>
      <c r="B54" s="14" t="s">
        <v>92</v>
      </c>
      <c r="C54" s="13">
        <v>11224</v>
      </c>
      <c r="D54" s="13" t="s">
        <v>84</v>
      </c>
      <c r="E54" s="15">
        <v>14</v>
      </c>
      <c r="F54" s="15"/>
      <c r="G54" s="15"/>
      <c r="H54" s="15"/>
      <c r="I54" s="15"/>
      <c r="J54" s="15"/>
      <c r="K54" s="1">
        <f t="shared" si="0"/>
        <v>14</v>
      </c>
    </row>
    <row r="55" spans="1:11">
      <c r="A55" s="13">
        <v>54</v>
      </c>
      <c r="B55" s="14" t="s">
        <v>92</v>
      </c>
      <c r="C55" s="13">
        <v>15649</v>
      </c>
      <c r="D55" s="13" t="s">
        <v>85</v>
      </c>
      <c r="E55" s="15">
        <v>16</v>
      </c>
      <c r="F55" s="15">
        <v>18</v>
      </c>
      <c r="G55" s="15"/>
      <c r="H55" s="15"/>
      <c r="I55" s="15"/>
      <c r="J55" s="15"/>
      <c r="K55" s="1">
        <f t="shared" si="0"/>
        <v>34</v>
      </c>
    </row>
    <row r="56" spans="1:11">
      <c r="A56" s="13">
        <v>55</v>
      </c>
      <c r="B56" s="14" t="s">
        <v>92</v>
      </c>
      <c r="C56" s="13">
        <v>15941</v>
      </c>
      <c r="D56" s="13" t="s">
        <v>83</v>
      </c>
      <c r="E56" s="15">
        <v>21</v>
      </c>
      <c r="F56" s="15">
        <v>13</v>
      </c>
      <c r="G56" s="15">
        <v>6</v>
      </c>
      <c r="H56" s="15"/>
      <c r="I56" s="15"/>
      <c r="J56" s="15"/>
      <c r="K56" s="1">
        <f t="shared" si="0"/>
        <v>40</v>
      </c>
    </row>
    <row r="57" spans="1:11">
      <c r="A57" s="13">
        <v>56</v>
      </c>
      <c r="B57" s="14" t="s">
        <v>92</v>
      </c>
      <c r="C57" s="13">
        <v>22844</v>
      </c>
      <c r="D57" s="13" t="s">
        <v>83</v>
      </c>
      <c r="E57" s="15">
        <v>17</v>
      </c>
      <c r="F57" s="15">
        <v>14</v>
      </c>
      <c r="G57" s="15">
        <v>13</v>
      </c>
      <c r="H57" s="15"/>
      <c r="I57" s="15"/>
      <c r="J57" s="15"/>
      <c r="K57" s="1">
        <f t="shared" si="0"/>
        <v>44</v>
      </c>
    </row>
    <row r="58" spans="1:11">
      <c r="A58" s="13">
        <v>57</v>
      </c>
      <c r="B58" s="14" t="s">
        <v>92</v>
      </c>
      <c r="C58" s="13">
        <v>22850</v>
      </c>
      <c r="D58" s="13" t="s">
        <v>83</v>
      </c>
      <c r="E58" s="15">
        <v>41</v>
      </c>
      <c r="F58" s="15">
        <v>29</v>
      </c>
      <c r="G58" s="15">
        <v>15</v>
      </c>
      <c r="H58" s="15"/>
      <c r="I58" s="15"/>
      <c r="J58" s="15"/>
      <c r="K58" s="1">
        <f t="shared" si="0"/>
        <v>85</v>
      </c>
    </row>
    <row r="59" spans="1:11">
      <c r="A59" s="13">
        <v>58</v>
      </c>
      <c r="B59" s="14" t="s">
        <v>92</v>
      </c>
      <c r="C59" s="13">
        <v>22856</v>
      </c>
      <c r="D59" s="13" t="s">
        <v>83</v>
      </c>
      <c r="E59" s="15">
        <v>13</v>
      </c>
      <c r="F59" s="15">
        <v>23</v>
      </c>
      <c r="G59" s="15"/>
      <c r="H59" s="15"/>
      <c r="I59" s="15"/>
      <c r="J59" s="15"/>
      <c r="K59" s="1">
        <f t="shared" si="0"/>
        <v>36</v>
      </c>
    </row>
    <row r="60" spans="1:11">
      <c r="A60" s="13">
        <v>59</v>
      </c>
      <c r="B60" s="14" t="s">
        <v>92</v>
      </c>
      <c r="C60" s="13">
        <v>104426</v>
      </c>
      <c r="D60" s="13" t="s">
        <v>84</v>
      </c>
      <c r="E60" s="15">
        <v>16</v>
      </c>
      <c r="F60" s="15"/>
      <c r="G60" s="15"/>
      <c r="H60" s="15"/>
      <c r="I60" s="15"/>
      <c r="J60" s="15"/>
      <c r="K60" s="1">
        <f t="shared" si="0"/>
        <v>16</v>
      </c>
    </row>
    <row r="61" spans="1:11">
      <c r="A61" s="13">
        <v>60</v>
      </c>
      <c r="B61" s="14" t="s">
        <v>92</v>
      </c>
      <c r="C61" s="13">
        <v>107904</v>
      </c>
      <c r="D61" s="13" t="s">
        <v>84</v>
      </c>
      <c r="E61" s="15">
        <v>21</v>
      </c>
      <c r="F61" s="15"/>
      <c r="G61" s="15"/>
      <c r="H61" s="15"/>
      <c r="I61" s="15"/>
      <c r="J61" s="15"/>
      <c r="K61" s="1">
        <f t="shared" si="0"/>
        <v>21</v>
      </c>
    </row>
    <row r="62" spans="1:11">
      <c r="A62" s="13">
        <v>61</v>
      </c>
      <c r="B62" s="14" t="s">
        <v>92</v>
      </c>
      <c r="C62" s="13">
        <v>107919</v>
      </c>
      <c r="D62" s="13" t="s">
        <v>84</v>
      </c>
      <c r="E62" s="15">
        <v>33</v>
      </c>
      <c r="F62" s="15"/>
      <c r="G62" s="15"/>
      <c r="H62" s="15"/>
      <c r="I62" s="15"/>
      <c r="J62" s="15"/>
      <c r="K62" s="1">
        <f t="shared" si="0"/>
        <v>33</v>
      </c>
    </row>
    <row r="63" spans="1:11">
      <c r="A63" s="13">
        <v>62</v>
      </c>
      <c r="B63" s="14" t="s">
        <v>92</v>
      </c>
      <c r="C63" s="13">
        <v>108140</v>
      </c>
      <c r="D63" s="13" t="s">
        <v>84</v>
      </c>
      <c r="E63" s="15">
        <v>22</v>
      </c>
      <c r="F63" s="15"/>
      <c r="G63" s="15"/>
      <c r="H63" s="15"/>
      <c r="I63" s="15"/>
      <c r="J63" s="15"/>
      <c r="K63" s="1">
        <f t="shared" si="0"/>
        <v>22</v>
      </c>
    </row>
    <row r="64" spans="1:11">
      <c r="A64" s="13">
        <v>63</v>
      </c>
      <c r="B64" s="14" t="s">
        <v>92</v>
      </c>
      <c r="C64" s="13">
        <v>108150</v>
      </c>
      <c r="D64" s="13" t="s">
        <v>85</v>
      </c>
      <c r="E64" s="15">
        <v>9</v>
      </c>
      <c r="F64" s="15"/>
      <c r="G64" s="15"/>
      <c r="H64" s="15"/>
      <c r="I64" s="15"/>
      <c r="J64" s="15"/>
      <c r="K64" s="1">
        <f t="shared" si="0"/>
        <v>9</v>
      </c>
    </row>
    <row r="65" spans="1:11">
      <c r="A65" s="13">
        <v>64</v>
      </c>
      <c r="B65" s="14" t="s">
        <v>92</v>
      </c>
      <c r="C65" s="13">
        <v>108151</v>
      </c>
      <c r="D65" s="13" t="s">
        <v>84</v>
      </c>
      <c r="E65" s="15">
        <v>23</v>
      </c>
      <c r="F65" s="15"/>
      <c r="G65" s="15"/>
      <c r="H65" s="15"/>
      <c r="I65" s="15"/>
      <c r="J65" s="15"/>
      <c r="K65" s="1">
        <f t="shared" si="0"/>
        <v>23</v>
      </c>
    </row>
    <row r="66" spans="1:11">
      <c r="A66" s="13">
        <v>65</v>
      </c>
      <c r="B66" s="14" t="s">
        <v>92</v>
      </c>
      <c r="C66" s="13">
        <v>108191</v>
      </c>
      <c r="D66" s="13" t="s">
        <v>84</v>
      </c>
      <c r="E66" s="15">
        <v>28</v>
      </c>
      <c r="F66" s="15"/>
      <c r="G66" s="15"/>
      <c r="H66" s="15"/>
      <c r="I66" s="15"/>
      <c r="J66" s="15"/>
      <c r="K66" s="1">
        <f t="shared" si="0"/>
        <v>28</v>
      </c>
    </row>
    <row r="67" spans="1:11">
      <c r="A67" s="13">
        <v>66</v>
      </c>
      <c r="B67" s="14" t="s">
        <v>92</v>
      </c>
      <c r="C67" s="13">
        <v>108579</v>
      </c>
      <c r="D67" s="13" t="s">
        <v>84</v>
      </c>
      <c r="E67" s="15">
        <v>47</v>
      </c>
      <c r="F67" s="15"/>
      <c r="G67" s="15"/>
      <c r="H67" s="15"/>
      <c r="I67" s="15"/>
      <c r="J67" s="15"/>
      <c r="K67" s="1">
        <f t="shared" ref="K67:K130" si="1">E67+F67+G67+H67+I67+J67</f>
        <v>47</v>
      </c>
    </row>
    <row r="68" spans="1:11">
      <c r="A68" s="13">
        <v>67</v>
      </c>
      <c r="B68" s="14" t="s">
        <v>92</v>
      </c>
      <c r="C68" s="13">
        <v>108587</v>
      </c>
      <c r="D68" s="13" t="s">
        <v>84</v>
      </c>
      <c r="E68" s="15">
        <v>14</v>
      </c>
      <c r="F68" s="15"/>
      <c r="G68" s="15"/>
      <c r="H68" s="15"/>
      <c r="I68" s="15"/>
      <c r="J68" s="15"/>
      <c r="K68" s="1">
        <f t="shared" si="1"/>
        <v>14</v>
      </c>
    </row>
    <row r="69" spans="1:11">
      <c r="A69" s="13">
        <v>68</v>
      </c>
      <c r="B69" s="14" t="s">
        <v>92</v>
      </c>
      <c r="C69" s="13">
        <v>108588</v>
      </c>
      <c r="D69" s="13" t="s">
        <v>84</v>
      </c>
      <c r="E69" s="15">
        <v>13</v>
      </c>
      <c r="F69" s="15"/>
      <c r="G69" s="15"/>
      <c r="H69" s="15"/>
      <c r="I69" s="15"/>
      <c r="J69" s="15"/>
      <c r="K69" s="1">
        <f t="shared" si="1"/>
        <v>13</v>
      </c>
    </row>
    <row r="70" spans="1:11">
      <c r="A70" s="13">
        <v>69</v>
      </c>
      <c r="B70" s="14" t="s">
        <v>92</v>
      </c>
      <c r="C70" s="13">
        <v>108590</v>
      </c>
      <c r="D70" s="13" t="s">
        <v>84</v>
      </c>
      <c r="E70" s="15">
        <v>19</v>
      </c>
      <c r="F70" s="15"/>
      <c r="G70" s="15"/>
      <c r="H70" s="15"/>
      <c r="I70" s="15"/>
      <c r="J70" s="15"/>
      <c r="K70" s="1">
        <f t="shared" si="1"/>
        <v>19</v>
      </c>
    </row>
    <row r="71" spans="1:11">
      <c r="A71" s="13">
        <v>70</v>
      </c>
      <c r="B71" s="14" t="s">
        <v>92</v>
      </c>
      <c r="C71" s="13">
        <v>202286</v>
      </c>
      <c r="D71" s="13" t="s">
        <v>85</v>
      </c>
      <c r="E71" s="15">
        <v>15</v>
      </c>
      <c r="F71" s="15"/>
      <c r="G71" s="15"/>
      <c r="H71" s="15"/>
      <c r="I71" s="15"/>
      <c r="J71" s="15"/>
      <c r="K71" s="1">
        <f t="shared" si="1"/>
        <v>15</v>
      </c>
    </row>
    <row r="72" spans="1:11">
      <c r="A72" s="13">
        <v>71</v>
      </c>
      <c r="B72" s="14" t="s">
        <v>92</v>
      </c>
      <c r="C72" s="13">
        <v>205106</v>
      </c>
      <c r="D72" s="13" t="s">
        <v>84</v>
      </c>
      <c r="E72" s="15">
        <v>13</v>
      </c>
      <c r="F72" s="15"/>
      <c r="G72" s="15"/>
      <c r="H72" s="15"/>
      <c r="I72" s="15"/>
      <c r="J72" s="15"/>
      <c r="K72" s="1">
        <f t="shared" si="1"/>
        <v>13</v>
      </c>
    </row>
    <row r="73" spans="1:11">
      <c r="A73" s="13">
        <v>72</v>
      </c>
      <c r="B73" s="14" t="s">
        <v>92</v>
      </c>
      <c r="C73" s="13">
        <v>205215</v>
      </c>
      <c r="D73" s="13" t="s">
        <v>84</v>
      </c>
      <c r="E73" s="15">
        <v>25</v>
      </c>
      <c r="F73" s="15"/>
      <c r="G73" s="15"/>
      <c r="H73" s="15"/>
      <c r="I73" s="15"/>
      <c r="J73" s="15"/>
      <c r="K73" s="1">
        <f t="shared" si="1"/>
        <v>25</v>
      </c>
    </row>
    <row r="74" spans="1:11">
      <c r="A74" s="13">
        <v>73</v>
      </c>
      <c r="B74" s="14" t="s">
        <v>92</v>
      </c>
      <c r="C74" s="13">
        <v>205907</v>
      </c>
      <c r="D74" s="13" t="s">
        <v>84</v>
      </c>
      <c r="E74" s="15">
        <v>25</v>
      </c>
      <c r="F74" s="15"/>
      <c r="G74" s="15"/>
      <c r="H74" s="15"/>
      <c r="I74" s="15"/>
      <c r="J74" s="15"/>
      <c r="K74" s="1">
        <f t="shared" si="1"/>
        <v>25</v>
      </c>
    </row>
    <row r="75" spans="1:11">
      <c r="A75" s="13">
        <v>74</v>
      </c>
      <c r="B75" s="14" t="s">
        <v>92</v>
      </c>
      <c r="C75" s="13">
        <v>800337</v>
      </c>
      <c r="D75" s="16" t="s">
        <v>86</v>
      </c>
      <c r="E75" s="15">
        <v>20</v>
      </c>
      <c r="F75" s="15">
        <v>16</v>
      </c>
      <c r="G75" s="15">
        <v>15</v>
      </c>
      <c r="H75" s="15"/>
      <c r="I75" s="15"/>
      <c r="J75" s="15"/>
      <c r="K75" s="1">
        <f t="shared" si="1"/>
        <v>51</v>
      </c>
    </row>
    <row r="76" spans="1:11">
      <c r="A76" s="13">
        <v>75</v>
      </c>
      <c r="B76" s="14" t="s">
        <v>92</v>
      </c>
      <c r="C76" s="13">
        <v>800338</v>
      </c>
      <c r="D76" s="16" t="s">
        <v>86</v>
      </c>
      <c r="E76" s="15">
        <v>26</v>
      </c>
      <c r="F76" s="15">
        <v>20</v>
      </c>
      <c r="G76" s="15">
        <v>24</v>
      </c>
      <c r="H76" s="15"/>
      <c r="I76" s="15"/>
      <c r="J76" s="15"/>
      <c r="K76" s="1">
        <f t="shared" si="1"/>
        <v>70</v>
      </c>
    </row>
    <row r="77" spans="1:11">
      <c r="A77" s="13">
        <v>76</v>
      </c>
      <c r="B77" s="14" t="s">
        <v>92</v>
      </c>
      <c r="C77" s="13">
        <v>800658</v>
      </c>
      <c r="D77" s="16" t="s">
        <v>86</v>
      </c>
      <c r="E77" s="15">
        <v>24</v>
      </c>
      <c r="F77" s="15"/>
      <c r="G77" s="15"/>
      <c r="H77" s="15"/>
      <c r="I77" s="15"/>
      <c r="J77" s="15"/>
      <c r="K77" s="1">
        <f t="shared" si="1"/>
        <v>24</v>
      </c>
    </row>
    <row r="78" spans="1:11">
      <c r="A78" s="13">
        <v>77</v>
      </c>
      <c r="B78" s="14" t="s">
        <v>92</v>
      </c>
      <c r="C78" s="13">
        <v>800737</v>
      </c>
      <c r="D78" s="16" t="s">
        <v>86</v>
      </c>
      <c r="E78" s="15">
        <v>13</v>
      </c>
      <c r="F78" s="15"/>
      <c r="G78" s="15"/>
      <c r="H78" s="15"/>
      <c r="I78" s="15"/>
      <c r="J78" s="15"/>
      <c r="K78" s="1">
        <f t="shared" si="1"/>
        <v>13</v>
      </c>
    </row>
    <row r="79" spans="1:11">
      <c r="A79" s="13">
        <v>78</v>
      </c>
      <c r="B79" s="14" t="s">
        <v>92</v>
      </c>
      <c r="C79" s="13">
        <v>800999</v>
      </c>
      <c r="D79" s="16" t="s">
        <v>86</v>
      </c>
      <c r="E79" s="15">
        <v>13</v>
      </c>
      <c r="F79" s="15"/>
      <c r="G79" s="15"/>
      <c r="H79" s="15"/>
      <c r="I79" s="15"/>
      <c r="J79" s="15"/>
      <c r="K79" s="1">
        <f t="shared" si="1"/>
        <v>13</v>
      </c>
    </row>
    <row r="80" spans="1:11">
      <c r="A80" s="13">
        <v>79</v>
      </c>
      <c r="B80" s="17" t="s">
        <v>92</v>
      </c>
      <c r="C80" s="18">
        <v>801076</v>
      </c>
      <c r="D80" s="16" t="s">
        <v>86</v>
      </c>
      <c r="E80" s="19">
        <v>18</v>
      </c>
      <c r="F80" s="19">
        <v>16</v>
      </c>
      <c r="G80" s="19">
        <v>13</v>
      </c>
      <c r="H80" s="19"/>
      <c r="I80" s="19"/>
      <c r="J80" s="19"/>
      <c r="K80" s="1">
        <f t="shared" si="1"/>
        <v>47</v>
      </c>
    </row>
    <row r="81" spans="1:11">
      <c r="A81" s="13">
        <v>80</v>
      </c>
      <c r="B81" s="17" t="s">
        <v>92</v>
      </c>
      <c r="C81" s="18">
        <v>802108</v>
      </c>
      <c r="D81" s="16" t="s">
        <v>86</v>
      </c>
      <c r="E81" s="19">
        <v>28</v>
      </c>
      <c r="F81" s="19">
        <v>34</v>
      </c>
      <c r="G81" s="19">
        <v>8</v>
      </c>
      <c r="H81" s="19"/>
      <c r="I81" s="19"/>
      <c r="J81" s="19"/>
      <c r="K81" s="1">
        <f t="shared" si="1"/>
        <v>70</v>
      </c>
    </row>
    <row r="82" spans="1:11">
      <c r="A82" s="13">
        <v>81</v>
      </c>
      <c r="B82" s="17" t="s">
        <v>92</v>
      </c>
      <c r="C82" s="18">
        <v>802258</v>
      </c>
      <c r="D82" s="16" t="s">
        <v>86</v>
      </c>
      <c r="E82" s="19">
        <v>13</v>
      </c>
      <c r="F82" s="19"/>
      <c r="G82" s="19"/>
      <c r="H82" s="19"/>
      <c r="I82" s="19"/>
      <c r="J82" s="19"/>
      <c r="K82" s="1">
        <f t="shared" si="1"/>
        <v>13</v>
      </c>
    </row>
    <row r="83" spans="1:11">
      <c r="A83" s="13">
        <v>82</v>
      </c>
      <c r="B83" s="17" t="s">
        <v>92</v>
      </c>
      <c r="C83" s="18">
        <v>802357</v>
      </c>
      <c r="D83" s="16" t="s">
        <v>86</v>
      </c>
      <c r="E83" s="19">
        <v>30</v>
      </c>
      <c r="F83" s="19"/>
      <c r="G83" s="19"/>
      <c r="H83" s="19"/>
      <c r="I83" s="19"/>
      <c r="J83" s="19"/>
      <c r="K83" s="1">
        <f t="shared" si="1"/>
        <v>30</v>
      </c>
    </row>
    <row r="84" spans="1:11">
      <c r="A84" s="13">
        <v>83</v>
      </c>
      <c r="B84" s="17" t="s">
        <v>92</v>
      </c>
      <c r="C84" s="18">
        <v>804014</v>
      </c>
      <c r="D84" s="16" t="s">
        <v>86</v>
      </c>
      <c r="E84" s="19">
        <v>20</v>
      </c>
      <c r="F84" s="19">
        <v>13</v>
      </c>
      <c r="G84" s="19">
        <v>13</v>
      </c>
      <c r="H84" s="19"/>
      <c r="I84" s="19"/>
      <c r="J84" s="19"/>
      <c r="K84" s="1">
        <f t="shared" si="1"/>
        <v>46</v>
      </c>
    </row>
    <row r="85" spans="1:11">
      <c r="A85" s="13">
        <v>84</v>
      </c>
      <c r="B85" s="14" t="s">
        <v>92</v>
      </c>
      <c r="C85" s="13">
        <v>804446</v>
      </c>
      <c r="D85" s="16" t="s">
        <v>86</v>
      </c>
      <c r="E85" s="15">
        <v>21</v>
      </c>
      <c r="F85" s="15">
        <v>22</v>
      </c>
      <c r="G85" s="15"/>
      <c r="H85" s="15"/>
      <c r="I85" s="15"/>
      <c r="J85" s="15"/>
      <c r="K85" s="1">
        <f t="shared" si="1"/>
        <v>43</v>
      </c>
    </row>
    <row r="86" spans="1:11">
      <c r="A86" s="13">
        <v>85</v>
      </c>
      <c r="B86" s="14" t="s">
        <v>92</v>
      </c>
      <c r="C86" s="13">
        <v>804447</v>
      </c>
      <c r="D86" s="16" t="s">
        <v>86</v>
      </c>
      <c r="E86" s="15">
        <v>27</v>
      </c>
      <c r="F86" s="15"/>
      <c r="G86" s="15"/>
      <c r="H86" s="15"/>
      <c r="I86" s="15"/>
      <c r="J86" s="15"/>
      <c r="K86" s="1">
        <f t="shared" si="1"/>
        <v>27</v>
      </c>
    </row>
    <row r="87" spans="1:11">
      <c r="A87" s="13">
        <v>86</v>
      </c>
      <c r="B87" s="14" t="s">
        <v>92</v>
      </c>
      <c r="C87" s="13">
        <v>804777</v>
      </c>
      <c r="D87" s="16" t="s">
        <v>86</v>
      </c>
      <c r="E87" s="15">
        <v>14</v>
      </c>
      <c r="F87" s="15">
        <v>10</v>
      </c>
      <c r="G87" s="15">
        <v>4</v>
      </c>
      <c r="H87" s="15"/>
      <c r="I87" s="15"/>
      <c r="J87" s="15"/>
      <c r="K87" s="1">
        <f t="shared" si="1"/>
        <v>28</v>
      </c>
    </row>
    <row r="88" spans="1:11">
      <c r="A88" s="13">
        <v>87</v>
      </c>
      <c r="B88" s="14" t="s">
        <v>92</v>
      </c>
      <c r="C88" s="13">
        <v>805152</v>
      </c>
      <c r="D88" s="16" t="s">
        <v>86</v>
      </c>
      <c r="E88" s="15">
        <v>15</v>
      </c>
      <c r="F88" s="15"/>
      <c r="G88" s="15"/>
      <c r="H88" s="15"/>
      <c r="I88" s="15"/>
      <c r="J88" s="15"/>
      <c r="K88" s="1">
        <f t="shared" si="1"/>
        <v>15</v>
      </c>
    </row>
    <row r="89" spans="1:11">
      <c r="A89" s="13">
        <v>88</v>
      </c>
      <c r="B89" s="14" t="s">
        <v>92</v>
      </c>
      <c r="C89" s="13">
        <v>805157</v>
      </c>
      <c r="D89" s="16" t="s">
        <v>86</v>
      </c>
      <c r="E89" s="15">
        <v>18</v>
      </c>
      <c r="F89" s="15"/>
      <c r="G89" s="15"/>
      <c r="H89" s="15"/>
      <c r="I89" s="15"/>
      <c r="J89" s="15"/>
      <c r="K89" s="1">
        <f t="shared" si="1"/>
        <v>18</v>
      </c>
    </row>
    <row r="90" spans="1:11">
      <c r="A90" s="13">
        <v>89</v>
      </c>
      <c r="B90" s="14" t="s">
        <v>92</v>
      </c>
      <c r="C90" s="13">
        <v>900037</v>
      </c>
      <c r="D90" s="16" t="s">
        <v>86</v>
      </c>
      <c r="E90" s="15">
        <v>24</v>
      </c>
      <c r="F90" s="15"/>
      <c r="G90" s="15"/>
      <c r="H90" s="15"/>
      <c r="I90" s="15"/>
      <c r="J90" s="15"/>
      <c r="K90" s="1">
        <f t="shared" si="1"/>
        <v>24</v>
      </c>
    </row>
    <row r="91" spans="1:11">
      <c r="A91" s="13">
        <v>90</v>
      </c>
      <c r="B91" s="14" t="s">
        <v>92</v>
      </c>
      <c r="C91" s="13">
        <v>900040</v>
      </c>
      <c r="D91" s="16" t="s">
        <v>86</v>
      </c>
      <c r="E91" s="15">
        <v>9</v>
      </c>
      <c r="F91" s="15"/>
      <c r="G91" s="15"/>
      <c r="H91" s="15"/>
      <c r="I91" s="15"/>
      <c r="J91" s="15"/>
      <c r="K91" s="1">
        <f t="shared" si="1"/>
        <v>9</v>
      </c>
    </row>
    <row r="92" spans="1:11">
      <c r="A92" s="13">
        <v>91</v>
      </c>
      <c r="B92" s="14" t="s">
        <v>92</v>
      </c>
      <c r="C92" s="13">
        <v>901072</v>
      </c>
      <c r="D92" s="16" t="s">
        <v>86</v>
      </c>
      <c r="E92" s="15">
        <v>16</v>
      </c>
      <c r="F92" s="15"/>
      <c r="G92" s="15"/>
      <c r="H92" s="15"/>
      <c r="I92" s="15"/>
      <c r="J92" s="15"/>
      <c r="K92" s="1">
        <f t="shared" si="1"/>
        <v>16</v>
      </c>
    </row>
    <row r="93" spans="1:11">
      <c r="A93" s="13">
        <v>92</v>
      </c>
      <c r="B93" s="14" t="s">
        <v>92</v>
      </c>
      <c r="C93" s="13">
        <v>901081</v>
      </c>
      <c r="D93" s="16" t="s">
        <v>86</v>
      </c>
      <c r="E93" s="15">
        <v>30</v>
      </c>
      <c r="F93" s="15">
        <v>18</v>
      </c>
      <c r="G93" s="15">
        <v>19</v>
      </c>
      <c r="H93" s="15"/>
      <c r="I93" s="15"/>
      <c r="J93" s="15"/>
      <c r="K93" s="1">
        <f t="shared" si="1"/>
        <v>67</v>
      </c>
    </row>
    <row r="94" spans="1:11">
      <c r="A94" s="13">
        <v>93</v>
      </c>
      <c r="B94" s="14" t="s">
        <v>92</v>
      </c>
      <c r="C94" s="13">
        <v>901100</v>
      </c>
      <c r="D94" s="16" t="s">
        <v>86</v>
      </c>
      <c r="E94" s="15">
        <v>9</v>
      </c>
      <c r="F94" s="15"/>
      <c r="G94" s="15"/>
      <c r="H94" s="15"/>
      <c r="I94" s="15"/>
      <c r="J94" s="15"/>
      <c r="K94" s="1">
        <f t="shared" si="1"/>
        <v>9</v>
      </c>
    </row>
    <row r="95" spans="1:11">
      <c r="A95" s="13">
        <v>94</v>
      </c>
      <c r="B95" s="14" t="s">
        <v>92</v>
      </c>
      <c r="C95" s="13">
        <v>901238</v>
      </c>
      <c r="D95" s="16" t="s">
        <v>86</v>
      </c>
      <c r="E95" s="15">
        <v>32</v>
      </c>
      <c r="F95" s="15">
        <v>4</v>
      </c>
      <c r="G95" s="15"/>
      <c r="H95" s="15"/>
      <c r="I95" s="15"/>
      <c r="J95" s="15"/>
      <c r="K95" s="1">
        <f t="shared" si="1"/>
        <v>36</v>
      </c>
    </row>
    <row r="96" spans="1:11">
      <c r="A96" s="13">
        <v>95</v>
      </c>
      <c r="B96" s="14" t="s">
        <v>92</v>
      </c>
      <c r="C96" s="13">
        <v>901239</v>
      </c>
      <c r="D96" s="16" t="s">
        <v>86</v>
      </c>
      <c r="E96" s="15">
        <v>33</v>
      </c>
      <c r="F96" s="15">
        <v>10</v>
      </c>
      <c r="G96" s="15"/>
      <c r="H96" s="15"/>
      <c r="I96" s="15"/>
      <c r="J96" s="15"/>
      <c r="K96" s="1">
        <f t="shared" si="1"/>
        <v>43</v>
      </c>
    </row>
    <row r="97" spans="1:11">
      <c r="A97" s="13">
        <v>96</v>
      </c>
      <c r="B97" s="14" t="s">
        <v>92</v>
      </c>
      <c r="C97" s="13">
        <v>901240</v>
      </c>
      <c r="D97" s="16" t="s">
        <v>86</v>
      </c>
      <c r="E97" s="15">
        <v>19</v>
      </c>
      <c r="F97" s="15">
        <v>26</v>
      </c>
      <c r="G97" s="15">
        <v>14</v>
      </c>
      <c r="H97" s="15"/>
      <c r="I97" s="15"/>
      <c r="J97" s="15"/>
      <c r="K97" s="1">
        <f t="shared" si="1"/>
        <v>59</v>
      </c>
    </row>
    <row r="98" spans="1:11">
      <c r="A98" s="13">
        <v>97</v>
      </c>
      <c r="B98" s="14" t="s">
        <v>93</v>
      </c>
      <c r="C98" s="13">
        <v>801963</v>
      </c>
      <c r="D98" s="16" t="s">
        <v>86</v>
      </c>
      <c r="E98" s="13">
        <v>60</v>
      </c>
      <c r="F98" s="13">
        <v>40</v>
      </c>
      <c r="G98" s="13">
        <v>13</v>
      </c>
      <c r="H98" s="13"/>
      <c r="I98" s="13"/>
      <c r="J98" s="13"/>
      <c r="K98" s="1">
        <f t="shared" si="1"/>
        <v>113</v>
      </c>
    </row>
    <row r="99" spans="1:11">
      <c r="A99" s="13">
        <v>98</v>
      </c>
      <c r="B99" s="14" t="s">
        <v>93</v>
      </c>
      <c r="C99" s="13">
        <v>804254</v>
      </c>
      <c r="D99" s="16" t="s">
        <v>86</v>
      </c>
      <c r="E99" s="13">
        <v>23</v>
      </c>
      <c r="F99" s="13"/>
      <c r="G99" s="13"/>
      <c r="H99" s="13"/>
      <c r="I99" s="13"/>
      <c r="J99" s="13"/>
      <c r="K99" s="1">
        <f t="shared" si="1"/>
        <v>23</v>
      </c>
    </row>
    <row r="100" spans="1:11">
      <c r="A100" s="13">
        <v>99</v>
      </c>
      <c r="B100" s="14" t="s">
        <v>93</v>
      </c>
      <c r="C100" s="13">
        <v>804256</v>
      </c>
      <c r="D100" s="16" t="s">
        <v>86</v>
      </c>
      <c r="E100" s="13"/>
      <c r="F100" s="13">
        <v>14</v>
      </c>
      <c r="G100" s="13"/>
      <c r="H100" s="13"/>
      <c r="I100" s="13"/>
      <c r="J100" s="13"/>
      <c r="K100" s="1">
        <f t="shared" si="1"/>
        <v>14</v>
      </c>
    </row>
    <row r="101" spans="1:11">
      <c r="A101" s="13">
        <v>100</v>
      </c>
      <c r="B101" s="14" t="s">
        <v>93</v>
      </c>
      <c r="C101" s="13">
        <v>804257</v>
      </c>
      <c r="D101" s="16" t="s">
        <v>86</v>
      </c>
      <c r="E101" s="13">
        <v>17</v>
      </c>
      <c r="F101" s="13"/>
      <c r="G101" s="13"/>
      <c r="H101" s="13"/>
      <c r="I101" s="13"/>
      <c r="J101" s="13"/>
      <c r="K101" s="1">
        <f t="shared" si="1"/>
        <v>17</v>
      </c>
    </row>
    <row r="102" spans="1:11">
      <c r="A102" s="13">
        <v>101</v>
      </c>
      <c r="B102" s="14" t="s">
        <v>93</v>
      </c>
      <c r="C102" s="13">
        <v>900280</v>
      </c>
      <c r="D102" s="16" t="s">
        <v>86</v>
      </c>
      <c r="E102" s="13"/>
      <c r="F102" s="13">
        <v>20</v>
      </c>
      <c r="G102" s="13"/>
      <c r="H102" s="13"/>
      <c r="I102" s="13"/>
      <c r="J102" s="13"/>
      <c r="K102" s="1">
        <f t="shared" si="1"/>
        <v>20</v>
      </c>
    </row>
    <row r="103" spans="1:11">
      <c r="A103" s="13">
        <v>102</v>
      </c>
      <c r="B103" s="14" t="s">
        <v>94</v>
      </c>
      <c r="C103" s="13">
        <v>801396</v>
      </c>
      <c r="D103" s="16" t="s">
        <v>86</v>
      </c>
      <c r="E103" s="15">
        <v>44</v>
      </c>
      <c r="F103" s="13"/>
      <c r="G103" s="13"/>
      <c r="H103" s="13"/>
      <c r="I103" s="13"/>
      <c r="J103" s="13"/>
      <c r="K103" s="1">
        <f t="shared" si="1"/>
        <v>44</v>
      </c>
    </row>
    <row r="104" spans="1:11">
      <c r="A104" s="13">
        <v>103</v>
      </c>
      <c r="B104" s="14" t="s">
        <v>94</v>
      </c>
      <c r="C104" s="13">
        <v>801577</v>
      </c>
      <c r="D104" s="16" t="s">
        <v>86</v>
      </c>
      <c r="E104" s="15">
        <v>17</v>
      </c>
      <c r="F104" s="13"/>
      <c r="G104" s="13"/>
      <c r="H104" s="13"/>
      <c r="I104" s="13"/>
      <c r="J104" s="13"/>
      <c r="K104" s="1">
        <f t="shared" si="1"/>
        <v>17</v>
      </c>
    </row>
    <row r="105" spans="1:11">
      <c r="A105" s="13">
        <v>104</v>
      </c>
      <c r="B105" s="14" t="s">
        <v>95</v>
      </c>
      <c r="C105" s="20">
        <v>354</v>
      </c>
      <c r="D105" s="13" t="s">
        <v>11</v>
      </c>
      <c r="E105" s="21">
        <v>127</v>
      </c>
      <c r="F105" s="21">
        <v>77</v>
      </c>
      <c r="G105" s="21">
        <v>54</v>
      </c>
      <c r="H105" s="13">
        <v>32</v>
      </c>
      <c r="I105" s="21">
        <v>35</v>
      </c>
      <c r="J105" s="13">
        <v>30</v>
      </c>
      <c r="K105" s="1">
        <f t="shared" si="1"/>
        <v>355</v>
      </c>
    </row>
    <row r="106" spans="1:11">
      <c r="A106" s="13">
        <v>105</v>
      </c>
      <c r="B106" s="14" t="s">
        <v>95</v>
      </c>
      <c r="C106" s="20">
        <v>356</v>
      </c>
      <c r="D106" s="13" t="s">
        <v>11</v>
      </c>
      <c r="E106" s="21">
        <v>29</v>
      </c>
      <c r="F106" s="21">
        <v>37</v>
      </c>
      <c r="G106" s="21">
        <v>25</v>
      </c>
      <c r="H106" s="13">
        <v>26</v>
      </c>
      <c r="I106" s="21"/>
      <c r="J106" s="13"/>
      <c r="K106" s="1">
        <f t="shared" si="1"/>
        <v>117</v>
      </c>
    </row>
    <row r="107" spans="1:11">
      <c r="A107" s="13">
        <v>106</v>
      </c>
      <c r="B107" s="14" t="s">
        <v>95</v>
      </c>
      <c r="C107" s="20">
        <v>360</v>
      </c>
      <c r="D107" s="13" t="s">
        <v>11</v>
      </c>
      <c r="E107" s="21">
        <v>91</v>
      </c>
      <c r="F107" s="21">
        <v>50</v>
      </c>
      <c r="G107" s="21">
        <v>27</v>
      </c>
      <c r="H107" s="13">
        <v>42</v>
      </c>
      <c r="I107" s="21">
        <v>19</v>
      </c>
      <c r="J107" s="13">
        <v>17</v>
      </c>
      <c r="K107" s="1">
        <f t="shared" si="1"/>
        <v>246</v>
      </c>
    </row>
    <row r="108" spans="1:11">
      <c r="A108" s="13">
        <v>107</v>
      </c>
      <c r="B108" s="14" t="s">
        <v>95</v>
      </c>
      <c r="C108" s="20">
        <v>361</v>
      </c>
      <c r="D108" s="13" t="s">
        <v>11</v>
      </c>
      <c r="E108" s="21">
        <v>46</v>
      </c>
      <c r="F108" s="21">
        <v>24</v>
      </c>
      <c r="G108" s="21">
        <v>18</v>
      </c>
      <c r="H108" s="13">
        <v>23</v>
      </c>
      <c r="I108" s="21">
        <v>17</v>
      </c>
      <c r="J108" s="13">
        <v>16</v>
      </c>
      <c r="K108" s="1">
        <f t="shared" si="1"/>
        <v>144</v>
      </c>
    </row>
    <row r="109" spans="1:11">
      <c r="A109" s="13">
        <v>108</v>
      </c>
      <c r="B109" s="14" t="s">
        <v>95</v>
      </c>
      <c r="C109" s="20">
        <v>364</v>
      </c>
      <c r="D109" s="13" t="s">
        <v>11</v>
      </c>
      <c r="E109" s="21">
        <v>42</v>
      </c>
      <c r="F109" s="21">
        <v>42</v>
      </c>
      <c r="G109" s="21">
        <v>17</v>
      </c>
      <c r="H109" s="13">
        <v>21</v>
      </c>
      <c r="I109" s="21">
        <v>10</v>
      </c>
      <c r="J109" s="13">
        <v>40</v>
      </c>
      <c r="K109" s="1">
        <f t="shared" si="1"/>
        <v>172</v>
      </c>
    </row>
    <row r="110" spans="1:11">
      <c r="A110" s="13">
        <v>109</v>
      </c>
      <c r="B110" s="14" t="s">
        <v>95</v>
      </c>
      <c r="C110" s="20">
        <v>369</v>
      </c>
      <c r="D110" s="13" t="s">
        <v>11</v>
      </c>
      <c r="E110" s="21">
        <v>22</v>
      </c>
      <c r="F110" s="21">
        <v>30</v>
      </c>
      <c r="G110" s="21">
        <v>32</v>
      </c>
      <c r="H110" s="13">
        <v>34</v>
      </c>
      <c r="I110" s="21">
        <v>27</v>
      </c>
      <c r="J110" s="13">
        <v>22</v>
      </c>
      <c r="K110" s="1">
        <f t="shared" si="1"/>
        <v>167</v>
      </c>
    </row>
    <row r="111" spans="1:11">
      <c r="A111" s="13">
        <v>110</v>
      </c>
      <c r="B111" s="14" t="s">
        <v>95</v>
      </c>
      <c r="C111" s="20">
        <v>371</v>
      </c>
      <c r="D111" s="13" t="s">
        <v>11</v>
      </c>
      <c r="E111" s="21">
        <v>75</v>
      </c>
      <c r="F111" s="21">
        <v>20</v>
      </c>
      <c r="G111" s="21">
        <v>19</v>
      </c>
      <c r="H111" s="13"/>
      <c r="I111" s="21"/>
      <c r="J111" s="13"/>
      <c r="K111" s="1">
        <f t="shared" si="1"/>
        <v>114</v>
      </c>
    </row>
    <row r="112" spans="1:11">
      <c r="A112" s="13">
        <v>111</v>
      </c>
      <c r="B112" s="14" t="s">
        <v>95</v>
      </c>
      <c r="C112" s="20">
        <v>376</v>
      </c>
      <c r="D112" s="13" t="s">
        <v>11</v>
      </c>
      <c r="E112" s="21">
        <v>20</v>
      </c>
      <c r="F112" s="21">
        <v>21</v>
      </c>
      <c r="G112" s="21">
        <v>19</v>
      </c>
      <c r="H112" s="13"/>
      <c r="I112" s="21"/>
      <c r="J112" s="13"/>
      <c r="K112" s="1">
        <f t="shared" si="1"/>
        <v>60</v>
      </c>
    </row>
    <row r="113" spans="1:11">
      <c r="A113" s="13">
        <v>112</v>
      </c>
      <c r="B113" s="14" t="s">
        <v>95</v>
      </c>
      <c r="C113" s="20">
        <v>379</v>
      </c>
      <c r="D113" s="13" t="s">
        <v>11</v>
      </c>
      <c r="E113" s="21">
        <v>33</v>
      </c>
      <c r="F113" s="21">
        <v>16</v>
      </c>
      <c r="G113" s="21">
        <v>7</v>
      </c>
      <c r="H113" s="13"/>
      <c r="I113" s="21"/>
      <c r="J113" s="13"/>
      <c r="K113" s="1">
        <f t="shared" si="1"/>
        <v>56</v>
      </c>
    </row>
    <row r="114" spans="1:11">
      <c r="A114" s="13">
        <v>113</v>
      </c>
      <c r="B114" s="14" t="s">
        <v>95</v>
      </c>
      <c r="C114" s="20">
        <v>381</v>
      </c>
      <c r="D114" s="13" t="s">
        <v>11</v>
      </c>
      <c r="E114" s="21">
        <v>25</v>
      </c>
      <c r="F114" s="21">
        <v>30</v>
      </c>
      <c r="G114" s="21">
        <v>40</v>
      </c>
      <c r="H114" s="13"/>
      <c r="I114" s="21"/>
      <c r="J114" s="13"/>
      <c r="K114" s="1">
        <f t="shared" si="1"/>
        <v>95</v>
      </c>
    </row>
    <row r="115" spans="1:11">
      <c r="A115" s="13">
        <v>114</v>
      </c>
      <c r="B115" s="14" t="s">
        <v>95</v>
      </c>
      <c r="C115" s="20">
        <v>384</v>
      </c>
      <c r="D115" s="13" t="s">
        <v>11</v>
      </c>
      <c r="E115" s="21">
        <v>49</v>
      </c>
      <c r="F115" s="21">
        <v>23</v>
      </c>
      <c r="G115" s="21">
        <v>19</v>
      </c>
      <c r="H115" s="13">
        <v>14</v>
      </c>
      <c r="I115" s="21">
        <v>25</v>
      </c>
      <c r="J115" s="13">
        <v>20</v>
      </c>
      <c r="K115" s="1">
        <f t="shared" si="1"/>
        <v>150</v>
      </c>
    </row>
    <row r="116" spans="1:11">
      <c r="A116" s="13">
        <v>115</v>
      </c>
      <c r="B116" s="14" t="s">
        <v>95</v>
      </c>
      <c r="C116" s="20">
        <v>386</v>
      </c>
      <c r="D116" s="13" t="s">
        <v>11</v>
      </c>
      <c r="E116" s="21">
        <v>20</v>
      </c>
      <c r="F116" s="21">
        <v>34</v>
      </c>
      <c r="G116" s="21">
        <v>18</v>
      </c>
      <c r="H116" s="13">
        <v>19</v>
      </c>
      <c r="I116" s="21">
        <v>15</v>
      </c>
      <c r="J116" s="13">
        <v>20</v>
      </c>
      <c r="K116" s="1">
        <f t="shared" si="1"/>
        <v>126</v>
      </c>
    </row>
    <row r="117" spans="1:11">
      <c r="A117" s="13">
        <v>116</v>
      </c>
      <c r="B117" s="14" t="s">
        <v>95</v>
      </c>
      <c r="C117" s="20">
        <v>392</v>
      </c>
      <c r="D117" s="13" t="s">
        <v>11</v>
      </c>
      <c r="E117" s="21">
        <v>59</v>
      </c>
      <c r="F117" s="21">
        <v>40</v>
      </c>
      <c r="G117" s="21">
        <v>27</v>
      </c>
      <c r="H117" s="13">
        <v>27</v>
      </c>
      <c r="I117" s="21">
        <v>24</v>
      </c>
      <c r="J117" s="13">
        <v>27</v>
      </c>
      <c r="K117" s="1">
        <f t="shared" si="1"/>
        <v>204</v>
      </c>
    </row>
    <row r="118" spans="1:11">
      <c r="A118" s="13">
        <v>117</v>
      </c>
      <c r="B118" s="14" t="s">
        <v>95</v>
      </c>
      <c r="C118" s="20">
        <v>853</v>
      </c>
      <c r="D118" s="13" t="s">
        <v>11</v>
      </c>
      <c r="E118" s="21">
        <v>70</v>
      </c>
      <c r="F118" s="21">
        <v>27</v>
      </c>
      <c r="G118" s="21">
        <v>41</v>
      </c>
      <c r="H118" s="13"/>
      <c r="I118" s="21"/>
      <c r="J118" s="13"/>
      <c r="K118" s="1">
        <f t="shared" si="1"/>
        <v>138</v>
      </c>
    </row>
    <row r="119" spans="1:11">
      <c r="A119" s="13">
        <v>118</v>
      </c>
      <c r="B119" s="14" t="s">
        <v>95</v>
      </c>
      <c r="C119" s="20">
        <v>875</v>
      </c>
      <c r="D119" s="13" t="s">
        <v>11</v>
      </c>
      <c r="E119" s="21">
        <v>46</v>
      </c>
      <c r="F119" s="21">
        <v>19</v>
      </c>
      <c r="G119" s="21">
        <v>18</v>
      </c>
      <c r="H119" s="13"/>
      <c r="I119" s="21"/>
      <c r="J119" s="13"/>
      <c r="K119" s="1">
        <f t="shared" si="1"/>
        <v>83</v>
      </c>
    </row>
    <row r="120" spans="1:11">
      <c r="A120" s="13">
        <v>119</v>
      </c>
      <c r="B120" s="14" t="s">
        <v>95</v>
      </c>
      <c r="C120" s="20">
        <v>881</v>
      </c>
      <c r="D120" s="13" t="s">
        <v>11</v>
      </c>
      <c r="E120" s="21">
        <v>14</v>
      </c>
      <c r="F120" s="21">
        <v>14</v>
      </c>
      <c r="G120" s="21">
        <v>12</v>
      </c>
      <c r="H120" s="13"/>
      <c r="I120" s="21"/>
      <c r="J120" s="13"/>
      <c r="K120" s="1">
        <f t="shared" si="1"/>
        <v>40</v>
      </c>
    </row>
    <row r="121" spans="1:11">
      <c r="A121" s="13">
        <v>120</v>
      </c>
      <c r="B121" s="14" t="s">
        <v>95</v>
      </c>
      <c r="C121" s="20">
        <v>883</v>
      </c>
      <c r="D121" s="13" t="s">
        <v>11</v>
      </c>
      <c r="E121" s="21">
        <v>33</v>
      </c>
      <c r="F121" s="21">
        <v>13</v>
      </c>
      <c r="G121" s="21">
        <v>28</v>
      </c>
      <c r="H121" s="13">
        <v>25</v>
      </c>
      <c r="I121" s="21">
        <v>20</v>
      </c>
      <c r="J121" s="13">
        <v>15</v>
      </c>
      <c r="K121" s="1">
        <f t="shared" si="1"/>
        <v>134</v>
      </c>
    </row>
    <row r="122" spans="1:11">
      <c r="A122" s="13">
        <v>121</v>
      </c>
      <c r="B122" s="14" t="s">
        <v>95</v>
      </c>
      <c r="C122" s="20">
        <v>891</v>
      </c>
      <c r="D122" s="13" t="s">
        <v>11</v>
      </c>
      <c r="E122" s="21">
        <v>65</v>
      </c>
      <c r="F122" s="21">
        <v>37</v>
      </c>
      <c r="G122" s="21">
        <v>51</v>
      </c>
      <c r="H122" s="13">
        <v>50</v>
      </c>
      <c r="I122" s="21">
        <v>30</v>
      </c>
      <c r="J122" s="13">
        <v>38</v>
      </c>
      <c r="K122" s="1">
        <f t="shared" si="1"/>
        <v>271</v>
      </c>
    </row>
    <row r="123" spans="1:11">
      <c r="A123" s="13">
        <v>122</v>
      </c>
      <c r="B123" s="14" t="s">
        <v>95</v>
      </c>
      <c r="C123" s="20">
        <v>898</v>
      </c>
      <c r="D123" s="13" t="s">
        <v>11</v>
      </c>
      <c r="E123" s="21">
        <v>80</v>
      </c>
      <c r="F123" s="21">
        <v>48</v>
      </c>
      <c r="G123" s="21">
        <v>27</v>
      </c>
      <c r="H123" s="13">
        <v>29</v>
      </c>
      <c r="I123" s="21">
        <v>33</v>
      </c>
      <c r="J123" s="13">
        <v>82</v>
      </c>
      <c r="K123" s="1">
        <f t="shared" si="1"/>
        <v>299</v>
      </c>
    </row>
    <row r="124" spans="1:11">
      <c r="A124" s="13">
        <v>123</v>
      </c>
      <c r="B124" s="14" t="s">
        <v>95</v>
      </c>
      <c r="C124" s="20">
        <v>900</v>
      </c>
      <c r="D124" s="13" t="s">
        <v>11</v>
      </c>
      <c r="E124" s="21">
        <v>37</v>
      </c>
      <c r="F124" s="21">
        <v>24</v>
      </c>
      <c r="G124" s="21">
        <v>24</v>
      </c>
      <c r="H124" s="13">
        <v>23</v>
      </c>
      <c r="I124" s="21">
        <v>28</v>
      </c>
      <c r="J124" s="13">
        <v>17</v>
      </c>
      <c r="K124" s="1">
        <f t="shared" si="1"/>
        <v>153</v>
      </c>
    </row>
    <row r="125" spans="1:11">
      <c r="A125" s="13">
        <v>124</v>
      </c>
      <c r="B125" s="14" t="s">
        <v>95</v>
      </c>
      <c r="C125" s="20">
        <v>1872</v>
      </c>
      <c r="D125" s="13" t="s">
        <v>11</v>
      </c>
      <c r="E125" s="21">
        <v>42</v>
      </c>
      <c r="F125" s="21">
        <v>39</v>
      </c>
      <c r="G125" s="21">
        <v>26</v>
      </c>
      <c r="H125" s="13">
        <v>32</v>
      </c>
      <c r="I125" s="21">
        <v>30</v>
      </c>
      <c r="J125" s="13"/>
      <c r="K125" s="1">
        <f t="shared" si="1"/>
        <v>169</v>
      </c>
    </row>
    <row r="126" spans="1:11">
      <c r="A126" s="13">
        <v>125</v>
      </c>
      <c r="B126" s="14" t="s">
        <v>95</v>
      </c>
      <c r="C126" s="20">
        <v>1876</v>
      </c>
      <c r="D126" s="13" t="s">
        <v>11</v>
      </c>
      <c r="E126" s="21">
        <v>38</v>
      </c>
      <c r="F126" s="21">
        <v>22</v>
      </c>
      <c r="G126" s="21">
        <v>17</v>
      </c>
      <c r="H126" s="13"/>
      <c r="I126" s="21"/>
      <c r="J126" s="13"/>
      <c r="K126" s="1">
        <f t="shared" si="1"/>
        <v>77</v>
      </c>
    </row>
    <row r="127" spans="1:11">
      <c r="A127" s="13">
        <v>126</v>
      </c>
      <c r="B127" s="14" t="s">
        <v>95</v>
      </c>
      <c r="C127" s="20">
        <v>1878</v>
      </c>
      <c r="D127" s="13" t="s">
        <v>11</v>
      </c>
      <c r="E127" s="21">
        <v>7</v>
      </c>
      <c r="F127" s="21">
        <v>9</v>
      </c>
      <c r="G127" s="21">
        <v>7</v>
      </c>
      <c r="H127" s="13"/>
      <c r="I127" s="21"/>
      <c r="J127" s="13"/>
      <c r="K127" s="1">
        <f t="shared" si="1"/>
        <v>23</v>
      </c>
    </row>
    <row r="128" spans="1:11">
      <c r="A128" s="13">
        <v>127</v>
      </c>
      <c r="B128" s="14" t="s">
        <v>95</v>
      </c>
      <c r="C128" s="20">
        <v>2104</v>
      </c>
      <c r="D128" s="13" t="s">
        <v>11</v>
      </c>
      <c r="E128" s="21">
        <v>26</v>
      </c>
      <c r="F128" s="21">
        <v>44</v>
      </c>
      <c r="G128" s="21">
        <v>21</v>
      </c>
      <c r="H128" s="13">
        <v>26</v>
      </c>
      <c r="I128" s="21">
        <v>22</v>
      </c>
      <c r="J128" s="13">
        <v>33</v>
      </c>
      <c r="K128" s="1">
        <f t="shared" si="1"/>
        <v>172</v>
      </c>
    </row>
    <row r="129" spans="1:11">
      <c r="A129" s="13">
        <v>128</v>
      </c>
      <c r="B129" s="14" t="s">
        <v>95</v>
      </c>
      <c r="C129" s="20">
        <v>2508</v>
      </c>
      <c r="D129" s="13" t="s">
        <v>91</v>
      </c>
      <c r="E129" s="21">
        <v>13</v>
      </c>
      <c r="F129" s="21">
        <v>10</v>
      </c>
      <c r="G129" s="21">
        <v>4</v>
      </c>
      <c r="H129" s="13"/>
      <c r="I129" s="21"/>
      <c r="J129" s="13"/>
      <c r="K129" s="1">
        <f t="shared" si="1"/>
        <v>27</v>
      </c>
    </row>
    <row r="130" spans="1:11">
      <c r="A130" s="13">
        <v>129</v>
      </c>
      <c r="B130" s="14" t="s">
        <v>95</v>
      </c>
      <c r="C130" s="20">
        <v>2571</v>
      </c>
      <c r="D130" s="13" t="s">
        <v>91</v>
      </c>
      <c r="E130" s="21">
        <v>30</v>
      </c>
      <c r="F130" s="21">
        <v>33</v>
      </c>
      <c r="G130" s="21">
        <v>23</v>
      </c>
      <c r="H130" s="13"/>
      <c r="I130" s="21"/>
      <c r="J130" s="13"/>
      <c r="K130" s="1">
        <f t="shared" si="1"/>
        <v>86</v>
      </c>
    </row>
    <row r="131" spans="1:11">
      <c r="A131" s="13">
        <v>130</v>
      </c>
      <c r="B131" s="14" t="s">
        <v>95</v>
      </c>
      <c r="C131" s="20">
        <v>2584</v>
      </c>
      <c r="D131" s="13" t="s">
        <v>91</v>
      </c>
      <c r="E131" s="21">
        <v>44</v>
      </c>
      <c r="F131" s="21">
        <v>22</v>
      </c>
      <c r="G131" s="21">
        <v>19</v>
      </c>
      <c r="H131" s="13"/>
      <c r="I131" s="21"/>
      <c r="J131" s="13"/>
      <c r="K131" s="1">
        <f t="shared" ref="K131:K194" si="2">E131+F131+G131+H131+I131+J131</f>
        <v>85</v>
      </c>
    </row>
    <row r="132" spans="1:11">
      <c r="A132" s="13">
        <v>131</v>
      </c>
      <c r="B132" s="14" t="s">
        <v>95</v>
      </c>
      <c r="C132" s="20">
        <v>4989</v>
      </c>
      <c r="D132" s="13" t="s">
        <v>91</v>
      </c>
      <c r="E132" s="21">
        <v>3</v>
      </c>
      <c r="F132" s="21">
        <v>9</v>
      </c>
      <c r="G132" s="21">
        <v>10</v>
      </c>
      <c r="H132" s="13"/>
      <c r="I132" s="21"/>
      <c r="J132" s="13"/>
      <c r="K132" s="1">
        <f t="shared" si="2"/>
        <v>22</v>
      </c>
    </row>
    <row r="133" spans="1:11">
      <c r="A133" s="13">
        <v>132</v>
      </c>
      <c r="B133" s="14" t="s">
        <v>95</v>
      </c>
      <c r="C133" s="20">
        <v>5259</v>
      </c>
      <c r="D133" s="13" t="s">
        <v>91</v>
      </c>
      <c r="E133" s="21">
        <v>23</v>
      </c>
      <c r="F133" s="21">
        <v>14</v>
      </c>
      <c r="G133" s="21">
        <v>3</v>
      </c>
      <c r="H133" s="13"/>
      <c r="I133" s="21"/>
      <c r="J133" s="13"/>
      <c r="K133" s="1">
        <f t="shared" si="2"/>
        <v>40</v>
      </c>
    </row>
    <row r="134" spans="1:11">
      <c r="A134" s="13">
        <v>133</v>
      </c>
      <c r="B134" s="14" t="s">
        <v>95</v>
      </c>
      <c r="C134" s="20">
        <v>10282</v>
      </c>
      <c r="D134" s="13" t="s">
        <v>83</v>
      </c>
      <c r="E134" s="21">
        <v>9</v>
      </c>
      <c r="F134" s="21">
        <v>42</v>
      </c>
      <c r="G134" s="21">
        <v>56</v>
      </c>
      <c r="H134" s="13"/>
      <c r="I134" s="21"/>
      <c r="J134" s="13"/>
      <c r="K134" s="1">
        <f t="shared" si="2"/>
        <v>107</v>
      </c>
    </row>
    <row r="135" spans="1:11">
      <c r="A135" s="13">
        <v>134</v>
      </c>
      <c r="B135" s="14" t="s">
        <v>95</v>
      </c>
      <c r="C135" s="20">
        <v>10325</v>
      </c>
      <c r="D135" s="13" t="s">
        <v>83</v>
      </c>
      <c r="E135" s="21"/>
      <c r="F135" s="21">
        <v>22</v>
      </c>
      <c r="G135" s="21"/>
      <c r="H135" s="13"/>
      <c r="I135" s="21"/>
      <c r="J135" s="13"/>
      <c r="K135" s="1">
        <f t="shared" si="2"/>
        <v>22</v>
      </c>
    </row>
    <row r="136" spans="1:11">
      <c r="A136" s="13">
        <v>135</v>
      </c>
      <c r="B136" s="14" t="s">
        <v>95</v>
      </c>
      <c r="C136" s="20">
        <v>15004</v>
      </c>
      <c r="D136" s="13" t="s">
        <v>83</v>
      </c>
      <c r="E136" s="21">
        <v>16</v>
      </c>
      <c r="F136" s="21">
        <v>9</v>
      </c>
      <c r="G136" s="21">
        <v>5</v>
      </c>
      <c r="H136" s="13"/>
      <c r="I136" s="21"/>
      <c r="J136" s="13"/>
      <c r="K136" s="1">
        <f t="shared" si="2"/>
        <v>30</v>
      </c>
    </row>
    <row r="137" spans="1:11">
      <c r="A137" s="13">
        <v>136</v>
      </c>
      <c r="B137" s="14" t="s">
        <v>95</v>
      </c>
      <c r="C137" s="20">
        <v>15018</v>
      </c>
      <c r="D137" s="13" t="s">
        <v>83</v>
      </c>
      <c r="E137" s="21">
        <v>10</v>
      </c>
      <c r="F137" s="21">
        <v>26</v>
      </c>
      <c r="G137" s="21">
        <v>17</v>
      </c>
      <c r="H137" s="13"/>
      <c r="I137" s="21"/>
      <c r="J137" s="13"/>
      <c r="K137" s="1">
        <f t="shared" si="2"/>
        <v>53</v>
      </c>
    </row>
    <row r="138" spans="1:11">
      <c r="A138" s="13">
        <v>137</v>
      </c>
      <c r="B138" s="14" t="s">
        <v>95</v>
      </c>
      <c r="C138" s="20">
        <v>15461</v>
      </c>
      <c r="D138" s="13" t="s">
        <v>83</v>
      </c>
      <c r="E138" s="21">
        <v>13</v>
      </c>
      <c r="F138" s="21">
        <v>15</v>
      </c>
      <c r="G138" s="21">
        <v>14</v>
      </c>
      <c r="H138" s="13"/>
      <c r="I138" s="21"/>
      <c r="J138" s="13"/>
      <c r="K138" s="1">
        <f t="shared" si="2"/>
        <v>42</v>
      </c>
    </row>
    <row r="139" spans="1:11">
      <c r="A139" s="13">
        <v>138</v>
      </c>
      <c r="B139" s="14" t="s">
        <v>95</v>
      </c>
      <c r="C139" s="20">
        <v>106135</v>
      </c>
      <c r="D139" s="13" t="s">
        <v>84</v>
      </c>
      <c r="E139" s="21">
        <v>10</v>
      </c>
      <c r="F139" s="21"/>
      <c r="G139" s="21"/>
      <c r="H139" s="13"/>
      <c r="I139" s="21"/>
      <c r="J139" s="13"/>
      <c r="K139" s="1">
        <f t="shared" si="2"/>
        <v>10</v>
      </c>
    </row>
    <row r="140" spans="1:11">
      <c r="A140" s="13">
        <v>139</v>
      </c>
      <c r="B140" s="14" t="s">
        <v>95</v>
      </c>
      <c r="C140" s="20">
        <v>106231</v>
      </c>
      <c r="D140" s="13" t="s">
        <v>85</v>
      </c>
      <c r="E140" s="21">
        <v>29</v>
      </c>
      <c r="F140" s="21"/>
      <c r="G140" s="21"/>
      <c r="H140" s="13"/>
      <c r="I140" s="21"/>
      <c r="J140" s="13"/>
      <c r="K140" s="1">
        <f t="shared" si="2"/>
        <v>29</v>
      </c>
    </row>
    <row r="141" spans="1:11">
      <c r="A141" s="13">
        <v>140</v>
      </c>
      <c r="B141" s="14" t="s">
        <v>95</v>
      </c>
      <c r="C141" s="20">
        <v>106337</v>
      </c>
      <c r="D141" s="13" t="s">
        <v>84</v>
      </c>
      <c r="E141" s="21">
        <v>26</v>
      </c>
      <c r="F141" s="21"/>
      <c r="G141" s="21"/>
      <c r="H141" s="13"/>
      <c r="I141" s="21"/>
      <c r="J141" s="13"/>
      <c r="K141" s="1">
        <f t="shared" si="2"/>
        <v>26</v>
      </c>
    </row>
    <row r="142" spans="1:11">
      <c r="A142" s="13">
        <v>141</v>
      </c>
      <c r="B142" s="14" t="s">
        <v>95</v>
      </c>
      <c r="C142" s="20">
        <v>106338</v>
      </c>
      <c r="D142" s="13" t="s">
        <v>84</v>
      </c>
      <c r="E142" s="21">
        <v>18</v>
      </c>
      <c r="F142" s="21"/>
      <c r="G142" s="21"/>
      <c r="H142" s="13"/>
      <c r="I142" s="21"/>
      <c r="J142" s="13"/>
      <c r="K142" s="1">
        <f t="shared" si="2"/>
        <v>18</v>
      </c>
    </row>
    <row r="143" spans="1:11">
      <c r="A143" s="13">
        <v>142</v>
      </c>
      <c r="B143" s="14" t="s">
        <v>95</v>
      </c>
      <c r="C143" s="20">
        <v>106363</v>
      </c>
      <c r="D143" s="13" t="s">
        <v>84</v>
      </c>
      <c r="E143" s="21">
        <v>10</v>
      </c>
      <c r="F143" s="21"/>
      <c r="G143" s="21"/>
      <c r="H143" s="13"/>
      <c r="I143" s="21"/>
      <c r="J143" s="13"/>
      <c r="K143" s="1">
        <f t="shared" si="2"/>
        <v>10</v>
      </c>
    </row>
    <row r="144" spans="1:11">
      <c r="A144" s="13">
        <v>143</v>
      </c>
      <c r="B144" s="14" t="s">
        <v>95</v>
      </c>
      <c r="C144" s="20">
        <v>106484</v>
      </c>
      <c r="D144" s="13" t="s">
        <v>84</v>
      </c>
      <c r="E144" s="21">
        <v>18</v>
      </c>
      <c r="F144" s="21"/>
      <c r="G144" s="21"/>
      <c r="H144" s="13"/>
      <c r="I144" s="21"/>
      <c r="J144" s="13"/>
      <c r="K144" s="1">
        <f t="shared" si="2"/>
        <v>18</v>
      </c>
    </row>
    <row r="145" spans="1:11">
      <c r="A145" s="13">
        <v>144</v>
      </c>
      <c r="B145" s="14" t="s">
        <v>95</v>
      </c>
      <c r="C145" s="20">
        <v>106618</v>
      </c>
      <c r="D145" s="13" t="s">
        <v>84</v>
      </c>
      <c r="E145" s="21">
        <v>18</v>
      </c>
      <c r="F145" s="21"/>
      <c r="G145" s="21"/>
      <c r="H145" s="13"/>
      <c r="I145" s="21"/>
      <c r="J145" s="13"/>
      <c r="K145" s="1">
        <f t="shared" si="2"/>
        <v>18</v>
      </c>
    </row>
    <row r="146" spans="1:11">
      <c r="A146" s="13">
        <v>145</v>
      </c>
      <c r="B146" s="14" t="s">
        <v>95</v>
      </c>
      <c r="C146" s="20">
        <v>106750</v>
      </c>
      <c r="D146" s="13" t="s">
        <v>84</v>
      </c>
      <c r="E146" s="21">
        <v>24</v>
      </c>
      <c r="F146" s="21"/>
      <c r="G146" s="21"/>
      <c r="H146" s="13"/>
      <c r="I146" s="21"/>
      <c r="J146" s="13"/>
      <c r="K146" s="1">
        <f t="shared" si="2"/>
        <v>24</v>
      </c>
    </row>
    <row r="147" spans="1:11">
      <c r="A147" s="13">
        <v>146</v>
      </c>
      <c r="B147" s="14" t="s">
        <v>95</v>
      </c>
      <c r="C147" s="20">
        <v>106788</v>
      </c>
      <c r="D147" s="13" t="s">
        <v>84</v>
      </c>
      <c r="E147" s="21">
        <v>30</v>
      </c>
      <c r="F147" s="21">
        <v>19</v>
      </c>
      <c r="G147" s="21"/>
      <c r="H147" s="13"/>
      <c r="I147" s="21"/>
      <c r="J147" s="13"/>
      <c r="K147" s="1">
        <f t="shared" si="2"/>
        <v>49</v>
      </c>
    </row>
    <row r="148" spans="1:11">
      <c r="A148" s="13">
        <v>147</v>
      </c>
      <c r="B148" s="14" t="s">
        <v>95</v>
      </c>
      <c r="C148" s="20">
        <v>106792</v>
      </c>
      <c r="D148" s="13" t="s">
        <v>85</v>
      </c>
      <c r="E148" s="21">
        <v>54</v>
      </c>
      <c r="F148" s="21"/>
      <c r="G148" s="21"/>
      <c r="H148" s="13"/>
      <c r="I148" s="21"/>
      <c r="J148" s="13"/>
      <c r="K148" s="1">
        <f t="shared" si="2"/>
        <v>54</v>
      </c>
    </row>
    <row r="149" spans="1:11">
      <c r="A149" s="13">
        <v>148</v>
      </c>
      <c r="B149" s="14" t="s">
        <v>95</v>
      </c>
      <c r="C149" s="20">
        <v>106841</v>
      </c>
      <c r="D149" s="13" t="s">
        <v>84</v>
      </c>
      <c r="E149" s="21">
        <v>28</v>
      </c>
      <c r="F149" s="21"/>
      <c r="G149" s="21"/>
      <c r="H149" s="13"/>
      <c r="I149" s="21"/>
      <c r="J149" s="13"/>
      <c r="K149" s="1">
        <f t="shared" si="2"/>
        <v>28</v>
      </c>
    </row>
    <row r="150" spans="1:11">
      <c r="A150" s="13">
        <v>149</v>
      </c>
      <c r="B150" s="14" t="s">
        <v>95</v>
      </c>
      <c r="C150" s="20">
        <v>106998</v>
      </c>
      <c r="D150" s="13" t="s">
        <v>84</v>
      </c>
      <c r="E150" s="21">
        <v>34</v>
      </c>
      <c r="F150" s="21"/>
      <c r="G150" s="21"/>
      <c r="H150" s="13"/>
      <c r="I150" s="21"/>
      <c r="J150" s="13"/>
      <c r="K150" s="1">
        <f t="shared" si="2"/>
        <v>34</v>
      </c>
    </row>
    <row r="151" spans="1:11">
      <c r="A151" s="13">
        <v>150</v>
      </c>
      <c r="B151" s="14" t="s">
        <v>95</v>
      </c>
      <c r="C151" s="20">
        <v>107324</v>
      </c>
      <c r="D151" s="13" t="s">
        <v>84</v>
      </c>
      <c r="E151" s="21">
        <v>15</v>
      </c>
      <c r="F151" s="21"/>
      <c r="G151" s="21"/>
      <c r="H151" s="13"/>
      <c r="I151" s="21"/>
      <c r="J151" s="13"/>
      <c r="K151" s="1">
        <f t="shared" si="2"/>
        <v>15</v>
      </c>
    </row>
    <row r="152" spans="1:11">
      <c r="A152" s="13">
        <v>151</v>
      </c>
      <c r="B152" s="14" t="s">
        <v>95</v>
      </c>
      <c r="C152" s="20">
        <v>204028</v>
      </c>
      <c r="D152" s="13" t="s">
        <v>84</v>
      </c>
      <c r="E152" s="21">
        <v>29</v>
      </c>
      <c r="F152" s="21"/>
      <c r="G152" s="21"/>
      <c r="H152" s="13"/>
      <c r="I152" s="21"/>
      <c r="J152" s="13"/>
      <c r="K152" s="1">
        <f t="shared" si="2"/>
        <v>29</v>
      </c>
    </row>
    <row r="153" spans="1:11">
      <c r="A153" s="13">
        <v>152</v>
      </c>
      <c r="B153" s="14" t="s">
        <v>95</v>
      </c>
      <c r="C153" s="20">
        <v>204184</v>
      </c>
      <c r="D153" s="13" t="s">
        <v>84</v>
      </c>
      <c r="E153" s="21">
        <v>34</v>
      </c>
      <c r="F153" s="21"/>
      <c r="G153" s="21"/>
      <c r="H153" s="13"/>
      <c r="I153" s="21"/>
      <c r="J153" s="13"/>
      <c r="K153" s="1">
        <f t="shared" si="2"/>
        <v>34</v>
      </c>
    </row>
    <row r="154" spans="1:11">
      <c r="A154" s="13">
        <v>153</v>
      </c>
      <c r="B154" s="14" t="s">
        <v>95</v>
      </c>
      <c r="C154" s="20">
        <v>204356</v>
      </c>
      <c r="D154" s="13" t="s">
        <v>84</v>
      </c>
      <c r="E154" s="21">
        <v>30</v>
      </c>
      <c r="F154" s="21"/>
      <c r="G154" s="21"/>
      <c r="H154" s="13"/>
      <c r="I154" s="21"/>
      <c r="J154" s="13"/>
      <c r="K154" s="1">
        <f t="shared" si="2"/>
        <v>30</v>
      </c>
    </row>
    <row r="155" spans="1:11">
      <c r="A155" s="13">
        <v>154</v>
      </c>
      <c r="B155" s="14" t="s">
        <v>96</v>
      </c>
      <c r="C155" s="13">
        <v>801528</v>
      </c>
      <c r="D155" s="16" t="s">
        <v>86</v>
      </c>
      <c r="E155" s="13">
        <v>18</v>
      </c>
      <c r="F155" s="13">
        <v>29</v>
      </c>
      <c r="G155" s="13"/>
      <c r="H155" s="13"/>
      <c r="I155" s="13"/>
      <c r="J155" s="13"/>
      <c r="K155" s="1">
        <f t="shared" si="2"/>
        <v>47</v>
      </c>
    </row>
    <row r="156" spans="1:11">
      <c r="A156" s="13">
        <v>155</v>
      </c>
      <c r="B156" s="14" t="s">
        <v>96</v>
      </c>
      <c r="C156" s="13">
        <v>801723</v>
      </c>
      <c r="D156" s="16" t="s">
        <v>86</v>
      </c>
      <c r="E156" s="13">
        <v>22</v>
      </c>
      <c r="F156" s="13">
        <v>17</v>
      </c>
      <c r="G156" s="13">
        <v>15</v>
      </c>
      <c r="H156" s="13"/>
      <c r="I156" s="13"/>
      <c r="J156" s="13"/>
      <c r="K156" s="1">
        <f t="shared" si="2"/>
        <v>54</v>
      </c>
    </row>
    <row r="157" spans="1:11">
      <c r="A157" s="13">
        <v>156</v>
      </c>
      <c r="B157" s="14" t="s">
        <v>96</v>
      </c>
      <c r="C157" s="13">
        <v>805007</v>
      </c>
      <c r="D157" s="16" t="s">
        <v>86</v>
      </c>
      <c r="E157" s="13">
        <v>4</v>
      </c>
      <c r="F157" s="13">
        <v>29</v>
      </c>
      <c r="G157" s="13">
        <v>3</v>
      </c>
      <c r="H157" s="13"/>
      <c r="I157" s="13"/>
      <c r="J157" s="13"/>
      <c r="K157" s="1">
        <f t="shared" si="2"/>
        <v>36</v>
      </c>
    </row>
    <row r="158" spans="1:11">
      <c r="A158" s="13">
        <v>157</v>
      </c>
      <c r="B158" s="14" t="s">
        <v>18</v>
      </c>
      <c r="C158" s="22">
        <v>454</v>
      </c>
      <c r="D158" s="13" t="s">
        <v>11</v>
      </c>
      <c r="E158" s="23">
        <v>32</v>
      </c>
      <c r="F158" s="23">
        <v>28</v>
      </c>
      <c r="G158" s="23"/>
      <c r="H158" s="23">
        <v>24</v>
      </c>
      <c r="I158" s="23">
        <v>24</v>
      </c>
      <c r="J158" s="23">
        <v>21</v>
      </c>
      <c r="K158" s="1">
        <f t="shared" si="2"/>
        <v>129</v>
      </c>
    </row>
    <row r="159" spans="1:11">
      <c r="A159" s="13">
        <v>158</v>
      </c>
      <c r="B159" s="14" t="s">
        <v>18</v>
      </c>
      <c r="C159" s="22">
        <v>460</v>
      </c>
      <c r="D159" s="13" t="s">
        <v>11</v>
      </c>
      <c r="E159" s="23">
        <v>10</v>
      </c>
      <c r="F159" s="23">
        <v>22</v>
      </c>
      <c r="G159" s="23"/>
      <c r="H159" s="23">
        <v>14</v>
      </c>
      <c r="I159" s="23"/>
      <c r="J159" s="23"/>
      <c r="K159" s="1">
        <f t="shared" si="2"/>
        <v>46</v>
      </c>
    </row>
    <row r="160" spans="1:11">
      <c r="A160" s="13">
        <v>159</v>
      </c>
      <c r="B160" s="14" t="s">
        <v>18</v>
      </c>
      <c r="C160" s="22">
        <v>487</v>
      </c>
      <c r="D160" s="13" t="s">
        <v>11</v>
      </c>
      <c r="E160" s="23">
        <v>13</v>
      </c>
      <c r="F160" s="23">
        <v>11</v>
      </c>
      <c r="G160" s="23"/>
      <c r="H160" s="23">
        <v>13</v>
      </c>
      <c r="I160" s="23"/>
      <c r="J160" s="23"/>
      <c r="K160" s="1">
        <f t="shared" si="2"/>
        <v>37</v>
      </c>
    </row>
    <row r="161" spans="1:11">
      <c r="A161" s="13">
        <v>160</v>
      </c>
      <c r="B161" s="14" t="s">
        <v>18</v>
      </c>
      <c r="C161" s="22">
        <v>490</v>
      </c>
      <c r="D161" s="13" t="s">
        <v>11</v>
      </c>
      <c r="E161" s="23">
        <v>35</v>
      </c>
      <c r="F161" s="23">
        <v>26</v>
      </c>
      <c r="G161" s="23"/>
      <c r="H161" s="23">
        <v>43</v>
      </c>
      <c r="I161" s="23">
        <v>34</v>
      </c>
      <c r="J161" s="23">
        <v>28</v>
      </c>
      <c r="K161" s="1">
        <f t="shared" si="2"/>
        <v>166</v>
      </c>
    </row>
    <row r="162" spans="1:11">
      <c r="A162" s="13">
        <v>161</v>
      </c>
      <c r="B162" s="14" t="s">
        <v>18</v>
      </c>
      <c r="C162" s="22">
        <v>750</v>
      </c>
      <c r="D162" s="13" t="s">
        <v>11</v>
      </c>
      <c r="E162" s="23">
        <v>91</v>
      </c>
      <c r="F162" s="23">
        <v>63</v>
      </c>
      <c r="G162" s="23">
        <v>24</v>
      </c>
      <c r="H162" s="23">
        <v>77</v>
      </c>
      <c r="I162" s="23">
        <v>42</v>
      </c>
      <c r="J162" s="23">
        <v>51</v>
      </c>
      <c r="K162" s="1">
        <f t="shared" si="2"/>
        <v>348</v>
      </c>
    </row>
    <row r="163" spans="1:11">
      <c r="A163" s="13">
        <v>162</v>
      </c>
      <c r="B163" s="14" t="s">
        <v>18</v>
      </c>
      <c r="C163" s="22">
        <v>965</v>
      </c>
      <c r="D163" s="13" t="s">
        <v>11</v>
      </c>
      <c r="E163" s="23">
        <v>9</v>
      </c>
      <c r="F163" s="23">
        <v>15</v>
      </c>
      <c r="G163" s="23"/>
      <c r="H163" s="23">
        <v>9</v>
      </c>
      <c r="I163" s="23"/>
      <c r="J163" s="23"/>
      <c r="K163" s="1">
        <f t="shared" si="2"/>
        <v>33</v>
      </c>
    </row>
    <row r="164" spans="1:11">
      <c r="A164" s="13">
        <v>163</v>
      </c>
      <c r="B164" s="14" t="s">
        <v>18</v>
      </c>
      <c r="C164" s="22">
        <v>972</v>
      </c>
      <c r="D164" s="13" t="s">
        <v>11</v>
      </c>
      <c r="E164" s="23">
        <v>13</v>
      </c>
      <c r="F164" s="23">
        <v>9</v>
      </c>
      <c r="G164" s="23"/>
      <c r="H164" s="23">
        <v>5</v>
      </c>
      <c r="I164" s="23"/>
      <c r="J164" s="23"/>
      <c r="K164" s="1">
        <f t="shared" si="2"/>
        <v>27</v>
      </c>
    </row>
    <row r="165" spans="1:11">
      <c r="A165" s="13">
        <v>164</v>
      </c>
      <c r="B165" s="14" t="s">
        <v>18</v>
      </c>
      <c r="C165" s="22">
        <v>974</v>
      </c>
      <c r="D165" s="13" t="s">
        <v>11</v>
      </c>
      <c r="E165" s="23">
        <v>12</v>
      </c>
      <c r="F165" s="23">
        <v>22</v>
      </c>
      <c r="G165" s="23"/>
      <c r="H165" s="23">
        <v>15</v>
      </c>
      <c r="I165" s="23"/>
      <c r="J165" s="23"/>
      <c r="K165" s="1">
        <f t="shared" si="2"/>
        <v>49</v>
      </c>
    </row>
    <row r="166" spans="1:11">
      <c r="A166" s="13">
        <v>165</v>
      </c>
      <c r="B166" s="14" t="s">
        <v>18</v>
      </c>
      <c r="C166" s="22">
        <v>978</v>
      </c>
      <c r="D166" s="13" t="s">
        <v>11</v>
      </c>
      <c r="E166" s="23">
        <v>77</v>
      </c>
      <c r="F166" s="23">
        <v>61</v>
      </c>
      <c r="G166" s="23"/>
      <c r="H166" s="23">
        <v>73</v>
      </c>
      <c r="I166" s="23">
        <v>61</v>
      </c>
      <c r="J166" s="23">
        <v>39</v>
      </c>
      <c r="K166" s="1">
        <f t="shared" si="2"/>
        <v>311</v>
      </c>
    </row>
    <row r="167" spans="1:11">
      <c r="A167" s="13">
        <v>166</v>
      </c>
      <c r="B167" s="14" t="s">
        <v>18</v>
      </c>
      <c r="C167" s="22">
        <v>979</v>
      </c>
      <c r="D167" s="13" t="s">
        <v>11</v>
      </c>
      <c r="E167" s="23">
        <v>119</v>
      </c>
      <c r="F167" s="23">
        <v>83</v>
      </c>
      <c r="G167" s="23"/>
      <c r="H167" s="23">
        <v>46</v>
      </c>
      <c r="I167" s="23">
        <v>52</v>
      </c>
      <c r="J167" s="23">
        <v>53</v>
      </c>
      <c r="K167" s="1">
        <f t="shared" si="2"/>
        <v>353</v>
      </c>
    </row>
    <row r="168" spans="1:11">
      <c r="A168" s="13">
        <v>167</v>
      </c>
      <c r="B168" s="14" t="s">
        <v>18</v>
      </c>
      <c r="C168" s="22">
        <v>987</v>
      </c>
      <c r="D168" s="13" t="s">
        <v>11</v>
      </c>
      <c r="E168" s="23">
        <v>119</v>
      </c>
      <c r="F168" s="23">
        <v>41</v>
      </c>
      <c r="G168" s="23"/>
      <c r="H168" s="23">
        <v>33</v>
      </c>
      <c r="I168" s="23">
        <v>33</v>
      </c>
      <c r="J168" s="23">
        <v>22</v>
      </c>
      <c r="K168" s="1">
        <f t="shared" si="2"/>
        <v>248</v>
      </c>
    </row>
    <row r="169" spans="1:11">
      <c r="A169" s="13">
        <v>168</v>
      </c>
      <c r="B169" s="14" t="s">
        <v>18</v>
      </c>
      <c r="C169" s="22">
        <v>1006</v>
      </c>
      <c r="D169" s="13" t="s">
        <v>11</v>
      </c>
      <c r="E169" s="23">
        <v>30</v>
      </c>
      <c r="F169" s="23">
        <v>34</v>
      </c>
      <c r="G169" s="23"/>
      <c r="H169" s="23">
        <v>28</v>
      </c>
      <c r="I169" s="23">
        <v>14</v>
      </c>
      <c r="J169" s="23">
        <v>20</v>
      </c>
      <c r="K169" s="1">
        <f t="shared" si="2"/>
        <v>126</v>
      </c>
    </row>
    <row r="170" spans="1:11">
      <c r="A170" s="13">
        <v>169</v>
      </c>
      <c r="B170" s="14" t="s">
        <v>18</v>
      </c>
      <c r="C170" s="22">
        <v>1015</v>
      </c>
      <c r="D170" s="13" t="s">
        <v>11</v>
      </c>
      <c r="E170" s="23">
        <v>14</v>
      </c>
      <c r="F170" s="23">
        <v>22</v>
      </c>
      <c r="G170" s="23"/>
      <c r="H170" s="23">
        <v>10</v>
      </c>
      <c r="I170" s="23"/>
      <c r="J170" s="23"/>
      <c r="K170" s="1">
        <f t="shared" si="2"/>
        <v>46</v>
      </c>
    </row>
    <row r="171" spans="1:11">
      <c r="A171" s="13">
        <v>170</v>
      </c>
      <c r="B171" s="14" t="s">
        <v>18</v>
      </c>
      <c r="C171" s="22">
        <v>2173</v>
      </c>
      <c r="D171" s="13" t="s">
        <v>91</v>
      </c>
      <c r="E171" s="23">
        <v>25</v>
      </c>
      <c r="F171" s="23">
        <v>20</v>
      </c>
      <c r="G171" s="23"/>
      <c r="H171" s="23">
        <v>31</v>
      </c>
      <c r="I171" s="23">
        <v>18</v>
      </c>
      <c r="J171" s="23">
        <v>19</v>
      </c>
      <c r="K171" s="1">
        <f t="shared" si="2"/>
        <v>113</v>
      </c>
    </row>
    <row r="172" spans="1:11">
      <c r="A172" s="13">
        <v>171</v>
      </c>
      <c r="B172" s="14" t="s">
        <v>18</v>
      </c>
      <c r="C172" s="22">
        <v>2225</v>
      </c>
      <c r="D172" s="13" t="s">
        <v>91</v>
      </c>
      <c r="E172" s="23">
        <v>33</v>
      </c>
      <c r="F172" s="23">
        <v>26</v>
      </c>
      <c r="G172" s="23">
        <v>25</v>
      </c>
      <c r="H172" s="23">
        <v>28</v>
      </c>
      <c r="I172" s="23"/>
      <c r="J172" s="23">
        <v>14</v>
      </c>
      <c r="K172" s="1">
        <f t="shared" si="2"/>
        <v>126</v>
      </c>
    </row>
    <row r="173" spans="1:11">
      <c r="A173" s="13">
        <v>172</v>
      </c>
      <c r="B173" s="14" t="s">
        <v>18</v>
      </c>
      <c r="C173" s="22">
        <v>2239</v>
      </c>
      <c r="D173" s="13" t="s">
        <v>91</v>
      </c>
      <c r="E173" s="23">
        <v>28</v>
      </c>
      <c r="F173" s="23">
        <v>11</v>
      </c>
      <c r="G173" s="23"/>
      <c r="H173" s="23">
        <v>18</v>
      </c>
      <c r="I173" s="23">
        <v>18</v>
      </c>
      <c r="J173" s="23">
        <v>20</v>
      </c>
      <c r="K173" s="1">
        <f t="shared" si="2"/>
        <v>95</v>
      </c>
    </row>
    <row r="174" spans="1:11">
      <c r="A174" s="13">
        <v>173</v>
      </c>
      <c r="B174" s="14" t="s">
        <v>18</v>
      </c>
      <c r="C174" s="22">
        <v>2817</v>
      </c>
      <c r="D174" s="13" t="s">
        <v>91</v>
      </c>
      <c r="E174" s="23">
        <v>99</v>
      </c>
      <c r="F174" s="23">
        <v>55</v>
      </c>
      <c r="G174" s="23"/>
      <c r="H174" s="23">
        <v>40</v>
      </c>
      <c r="I174" s="23">
        <v>33</v>
      </c>
      <c r="J174" s="23">
        <v>24</v>
      </c>
      <c r="K174" s="1">
        <f t="shared" si="2"/>
        <v>251</v>
      </c>
    </row>
    <row r="175" spans="1:11">
      <c r="A175" s="13">
        <v>174</v>
      </c>
      <c r="B175" s="14" t="s">
        <v>18</v>
      </c>
      <c r="C175" s="22">
        <v>2826</v>
      </c>
      <c r="D175" s="13" t="s">
        <v>91</v>
      </c>
      <c r="E175" s="23">
        <v>13</v>
      </c>
      <c r="F175" s="23">
        <v>23</v>
      </c>
      <c r="G175" s="23"/>
      <c r="H175" s="23">
        <v>28</v>
      </c>
      <c r="I175" s="23">
        <v>20</v>
      </c>
      <c r="J175" s="23">
        <v>22</v>
      </c>
      <c r="K175" s="1">
        <f t="shared" si="2"/>
        <v>106</v>
      </c>
    </row>
    <row r="176" spans="1:11">
      <c r="A176" s="13">
        <v>175</v>
      </c>
      <c r="B176" s="14" t="s">
        <v>18</v>
      </c>
      <c r="C176" s="22">
        <v>2842</v>
      </c>
      <c r="D176" s="13" t="s">
        <v>91</v>
      </c>
      <c r="E176" s="23">
        <v>26</v>
      </c>
      <c r="F176" s="23">
        <v>19</v>
      </c>
      <c r="G176" s="23"/>
      <c r="H176" s="23">
        <v>10</v>
      </c>
      <c r="I176" s="23"/>
      <c r="J176" s="23"/>
      <c r="K176" s="1">
        <f t="shared" si="2"/>
        <v>55</v>
      </c>
    </row>
    <row r="177" spans="1:11">
      <c r="A177" s="13">
        <v>176</v>
      </c>
      <c r="B177" s="14" t="s">
        <v>18</v>
      </c>
      <c r="C177" s="22">
        <v>2882</v>
      </c>
      <c r="D177" s="13" t="s">
        <v>91</v>
      </c>
      <c r="E177" s="23">
        <v>29</v>
      </c>
      <c r="F177" s="23">
        <v>28</v>
      </c>
      <c r="G177" s="23"/>
      <c r="H177" s="23">
        <v>28</v>
      </c>
      <c r="I177" s="23">
        <v>36</v>
      </c>
      <c r="J177" s="23">
        <v>33</v>
      </c>
      <c r="K177" s="1">
        <f t="shared" si="2"/>
        <v>154</v>
      </c>
    </row>
    <row r="178" spans="1:11">
      <c r="A178" s="13">
        <v>177</v>
      </c>
      <c r="B178" s="14" t="s">
        <v>18</v>
      </c>
      <c r="C178" s="22">
        <v>2924</v>
      </c>
      <c r="D178" s="13" t="s">
        <v>91</v>
      </c>
      <c r="E178" s="23">
        <v>40</v>
      </c>
      <c r="F178" s="23">
        <v>35</v>
      </c>
      <c r="G178" s="23">
        <v>17</v>
      </c>
      <c r="H178" s="23">
        <v>28</v>
      </c>
      <c r="I178" s="23"/>
      <c r="J178" s="23">
        <v>25</v>
      </c>
      <c r="K178" s="1">
        <f t="shared" si="2"/>
        <v>145</v>
      </c>
    </row>
    <row r="179" spans="1:11">
      <c r="A179" s="13">
        <v>178</v>
      </c>
      <c r="B179" s="14" t="s">
        <v>18</v>
      </c>
      <c r="C179" s="22">
        <v>2966</v>
      </c>
      <c r="D179" s="13" t="s">
        <v>91</v>
      </c>
      <c r="E179" s="23">
        <v>62</v>
      </c>
      <c r="F179" s="23">
        <v>33</v>
      </c>
      <c r="G179" s="23"/>
      <c r="H179" s="23">
        <v>31</v>
      </c>
      <c r="I179" s="23">
        <v>21</v>
      </c>
      <c r="J179" s="23"/>
      <c r="K179" s="1">
        <f t="shared" si="2"/>
        <v>147</v>
      </c>
    </row>
    <row r="180" spans="1:11">
      <c r="A180" s="13">
        <v>179</v>
      </c>
      <c r="B180" s="14" t="s">
        <v>18</v>
      </c>
      <c r="C180" s="22">
        <v>3338</v>
      </c>
      <c r="D180" s="13" t="s">
        <v>91</v>
      </c>
      <c r="E180" s="23">
        <v>8</v>
      </c>
      <c r="F180" s="23">
        <v>8</v>
      </c>
      <c r="G180" s="23"/>
      <c r="H180" s="23">
        <v>14</v>
      </c>
      <c r="I180" s="23"/>
      <c r="J180" s="23"/>
      <c r="K180" s="1">
        <f t="shared" si="2"/>
        <v>30</v>
      </c>
    </row>
    <row r="181" spans="1:11">
      <c r="A181" s="13">
        <v>180</v>
      </c>
      <c r="B181" s="14" t="s">
        <v>18</v>
      </c>
      <c r="C181" s="22">
        <v>4233</v>
      </c>
      <c r="D181" s="13" t="s">
        <v>91</v>
      </c>
      <c r="E181" s="23">
        <v>39</v>
      </c>
      <c r="F181" s="23">
        <v>37</v>
      </c>
      <c r="G181" s="23"/>
      <c r="H181" s="23">
        <v>39</v>
      </c>
      <c r="I181" s="23">
        <v>42</v>
      </c>
      <c r="J181" s="23">
        <v>31</v>
      </c>
      <c r="K181" s="1">
        <f t="shared" si="2"/>
        <v>188</v>
      </c>
    </row>
    <row r="182" spans="1:11">
      <c r="A182" s="13">
        <v>181</v>
      </c>
      <c r="B182" s="14" t="s">
        <v>18</v>
      </c>
      <c r="C182" s="22">
        <v>4245</v>
      </c>
      <c r="D182" s="13" t="s">
        <v>91</v>
      </c>
      <c r="E182" s="23">
        <v>30</v>
      </c>
      <c r="F182" s="23">
        <v>20</v>
      </c>
      <c r="G182" s="23"/>
      <c r="H182" s="23">
        <v>21</v>
      </c>
      <c r="I182" s="23">
        <v>30</v>
      </c>
      <c r="J182" s="23">
        <v>21</v>
      </c>
      <c r="K182" s="1">
        <f t="shared" si="2"/>
        <v>122</v>
      </c>
    </row>
    <row r="183" spans="1:11">
      <c r="A183" s="13">
        <v>182</v>
      </c>
      <c r="B183" s="14" t="s">
        <v>18</v>
      </c>
      <c r="C183" s="22">
        <v>4272</v>
      </c>
      <c r="D183" s="13" t="s">
        <v>91</v>
      </c>
      <c r="E183" s="23">
        <v>20</v>
      </c>
      <c r="F183" s="23">
        <v>12</v>
      </c>
      <c r="G183" s="23"/>
      <c r="H183" s="23">
        <v>10</v>
      </c>
      <c r="I183" s="23"/>
      <c r="J183" s="23"/>
      <c r="K183" s="1">
        <f t="shared" si="2"/>
        <v>42</v>
      </c>
    </row>
    <row r="184" spans="1:11">
      <c r="A184" s="13">
        <v>183</v>
      </c>
      <c r="B184" s="14" t="s">
        <v>18</v>
      </c>
      <c r="C184" s="22">
        <v>4619</v>
      </c>
      <c r="D184" s="13" t="s">
        <v>11</v>
      </c>
      <c r="E184" s="23">
        <v>33</v>
      </c>
      <c r="F184" s="23">
        <v>22</v>
      </c>
      <c r="G184" s="23"/>
      <c r="H184" s="23">
        <v>30</v>
      </c>
      <c r="I184" s="23">
        <v>9</v>
      </c>
      <c r="J184" s="23"/>
      <c r="K184" s="1">
        <f t="shared" si="2"/>
        <v>94</v>
      </c>
    </row>
    <row r="185" spans="1:11">
      <c r="A185" s="13">
        <v>184</v>
      </c>
      <c r="B185" s="14" t="s">
        <v>18</v>
      </c>
      <c r="C185" s="22">
        <v>4712</v>
      </c>
      <c r="D185" s="13" t="s">
        <v>11</v>
      </c>
      <c r="E185" s="23">
        <v>24</v>
      </c>
      <c r="F185" s="23">
        <v>23</v>
      </c>
      <c r="G185" s="23"/>
      <c r="H185" s="23">
        <v>22</v>
      </c>
      <c r="I185" s="23">
        <v>32</v>
      </c>
      <c r="J185" s="23">
        <v>23</v>
      </c>
      <c r="K185" s="1">
        <f t="shared" si="2"/>
        <v>124</v>
      </c>
    </row>
    <row r="186" spans="1:11">
      <c r="A186" s="13">
        <v>185</v>
      </c>
      <c r="B186" s="14" t="s">
        <v>18</v>
      </c>
      <c r="C186" s="22">
        <v>4719</v>
      </c>
      <c r="D186" s="13" t="s">
        <v>11</v>
      </c>
      <c r="E186" s="23">
        <v>34</v>
      </c>
      <c r="F186" s="23">
        <v>21</v>
      </c>
      <c r="G186" s="23"/>
      <c r="H186" s="23">
        <v>27</v>
      </c>
      <c r="I186" s="23">
        <v>31</v>
      </c>
      <c r="J186" s="23">
        <v>15</v>
      </c>
      <c r="K186" s="1">
        <f t="shared" si="2"/>
        <v>128</v>
      </c>
    </row>
    <row r="187" spans="1:11">
      <c r="A187" s="13">
        <v>186</v>
      </c>
      <c r="B187" s="14" t="s">
        <v>18</v>
      </c>
      <c r="C187" s="22">
        <v>4724</v>
      </c>
      <c r="D187" s="13" t="s">
        <v>11</v>
      </c>
      <c r="E187" s="23">
        <v>33</v>
      </c>
      <c r="F187" s="23">
        <v>39</v>
      </c>
      <c r="G187" s="23"/>
      <c r="H187" s="23"/>
      <c r="I187" s="23">
        <v>15</v>
      </c>
      <c r="J187" s="23">
        <v>18</v>
      </c>
      <c r="K187" s="1">
        <f t="shared" si="2"/>
        <v>105</v>
      </c>
    </row>
    <row r="188" spans="1:11">
      <c r="A188" s="13">
        <v>187</v>
      </c>
      <c r="B188" s="14" t="s">
        <v>18</v>
      </c>
      <c r="C188" s="22">
        <v>4736</v>
      </c>
      <c r="D188" s="13" t="s">
        <v>11</v>
      </c>
      <c r="E188" s="23">
        <v>12</v>
      </c>
      <c r="F188" s="23">
        <v>11</v>
      </c>
      <c r="G188" s="23"/>
      <c r="H188" s="23"/>
      <c r="I188" s="23"/>
      <c r="J188" s="23"/>
      <c r="K188" s="1">
        <f t="shared" si="2"/>
        <v>23</v>
      </c>
    </row>
    <row r="189" spans="1:11">
      <c r="A189" s="13">
        <v>188</v>
      </c>
      <c r="B189" s="14" t="s">
        <v>18</v>
      </c>
      <c r="C189" s="22">
        <v>4738</v>
      </c>
      <c r="D189" s="13" t="s">
        <v>11</v>
      </c>
      <c r="E189" s="23">
        <v>90</v>
      </c>
      <c r="F189" s="23">
        <v>82</v>
      </c>
      <c r="G189" s="23">
        <v>15</v>
      </c>
      <c r="H189" s="23">
        <v>93</v>
      </c>
      <c r="I189" s="23">
        <v>75</v>
      </c>
      <c r="J189" s="23">
        <v>64</v>
      </c>
      <c r="K189" s="1">
        <f t="shared" si="2"/>
        <v>419</v>
      </c>
    </row>
    <row r="190" spans="1:11">
      <c r="A190" s="13">
        <v>189</v>
      </c>
      <c r="B190" s="14" t="s">
        <v>18</v>
      </c>
      <c r="C190" s="22">
        <v>4749</v>
      </c>
      <c r="D190" s="13" t="s">
        <v>11</v>
      </c>
      <c r="E190" s="23">
        <v>42</v>
      </c>
      <c r="F190" s="23">
        <v>32</v>
      </c>
      <c r="G190" s="23"/>
      <c r="H190" s="23">
        <v>33</v>
      </c>
      <c r="I190" s="23">
        <v>36</v>
      </c>
      <c r="J190" s="23">
        <v>24</v>
      </c>
      <c r="K190" s="1">
        <f t="shared" si="2"/>
        <v>167</v>
      </c>
    </row>
    <row r="191" spans="1:11">
      <c r="A191" s="13">
        <v>190</v>
      </c>
      <c r="B191" s="14" t="s">
        <v>18</v>
      </c>
      <c r="C191" s="22">
        <v>4763</v>
      </c>
      <c r="D191" s="13" t="s">
        <v>11</v>
      </c>
      <c r="E191" s="23">
        <v>62</v>
      </c>
      <c r="F191" s="23">
        <v>68</v>
      </c>
      <c r="G191" s="23"/>
      <c r="H191" s="23">
        <v>56</v>
      </c>
      <c r="I191" s="23">
        <v>38</v>
      </c>
      <c r="J191" s="23">
        <v>39</v>
      </c>
      <c r="K191" s="1">
        <f t="shared" si="2"/>
        <v>263</v>
      </c>
    </row>
    <row r="192" spans="1:11">
      <c r="A192" s="13">
        <v>191</v>
      </c>
      <c r="B192" s="14" t="s">
        <v>18</v>
      </c>
      <c r="C192" s="22">
        <v>4765</v>
      </c>
      <c r="D192" s="13" t="s">
        <v>11</v>
      </c>
      <c r="E192" s="23">
        <v>98</v>
      </c>
      <c r="F192" s="23">
        <v>54</v>
      </c>
      <c r="G192" s="23"/>
      <c r="H192" s="23">
        <v>38</v>
      </c>
      <c r="I192" s="23">
        <v>47</v>
      </c>
      <c r="J192" s="23">
        <v>54</v>
      </c>
      <c r="K192" s="1">
        <f t="shared" si="2"/>
        <v>291</v>
      </c>
    </row>
    <row r="193" spans="1:11">
      <c r="A193" s="13">
        <v>192</v>
      </c>
      <c r="B193" s="14" t="s">
        <v>18</v>
      </c>
      <c r="C193" s="22">
        <v>4767</v>
      </c>
      <c r="D193" s="13" t="s">
        <v>11</v>
      </c>
      <c r="E193" s="23">
        <v>47</v>
      </c>
      <c r="F193" s="23">
        <v>28</v>
      </c>
      <c r="G193" s="23"/>
      <c r="H193" s="23">
        <v>21</v>
      </c>
      <c r="I193" s="23">
        <v>18</v>
      </c>
      <c r="J193" s="23">
        <v>20</v>
      </c>
      <c r="K193" s="1">
        <f t="shared" si="2"/>
        <v>134</v>
      </c>
    </row>
    <row r="194" spans="1:11">
      <c r="A194" s="13">
        <v>193</v>
      </c>
      <c r="B194" s="14" t="s">
        <v>18</v>
      </c>
      <c r="C194" s="22">
        <v>4769</v>
      </c>
      <c r="D194" s="13" t="s">
        <v>11</v>
      </c>
      <c r="E194" s="23">
        <v>90</v>
      </c>
      <c r="F194" s="23">
        <v>50</v>
      </c>
      <c r="G194" s="23"/>
      <c r="H194" s="23">
        <v>41</v>
      </c>
      <c r="I194" s="23">
        <v>22</v>
      </c>
      <c r="J194" s="23">
        <v>37</v>
      </c>
      <c r="K194" s="1">
        <f t="shared" si="2"/>
        <v>240</v>
      </c>
    </row>
    <row r="195" spans="1:11">
      <c r="A195" s="13">
        <v>194</v>
      </c>
      <c r="B195" s="14" t="s">
        <v>18</v>
      </c>
      <c r="C195" s="22">
        <v>4771</v>
      </c>
      <c r="D195" s="13" t="s">
        <v>11</v>
      </c>
      <c r="E195" s="23">
        <v>8</v>
      </c>
      <c r="F195" s="23">
        <v>9</v>
      </c>
      <c r="G195" s="23"/>
      <c r="H195" s="23">
        <v>9</v>
      </c>
      <c r="I195" s="23">
        <v>24</v>
      </c>
      <c r="J195" s="23">
        <v>31</v>
      </c>
      <c r="K195" s="1">
        <f t="shared" ref="K195:K258" si="3">E195+F195+G195+H195+I195+J195</f>
        <v>81</v>
      </c>
    </row>
    <row r="196" spans="1:11">
      <c r="A196" s="13">
        <v>195</v>
      </c>
      <c r="B196" s="14" t="s">
        <v>18</v>
      </c>
      <c r="C196" s="22">
        <v>4782</v>
      </c>
      <c r="D196" s="13" t="s">
        <v>11</v>
      </c>
      <c r="E196" s="23">
        <v>39</v>
      </c>
      <c r="F196" s="23">
        <v>37</v>
      </c>
      <c r="G196" s="23"/>
      <c r="H196" s="23">
        <v>36</v>
      </c>
      <c r="I196" s="23">
        <v>43</v>
      </c>
      <c r="J196" s="23">
        <v>42</v>
      </c>
      <c r="K196" s="1">
        <f t="shared" si="3"/>
        <v>197</v>
      </c>
    </row>
    <row r="197" spans="1:11">
      <c r="A197" s="13">
        <v>196</v>
      </c>
      <c r="B197" s="14" t="s">
        <v>18</v>
      </c>
      <c r="C197" s="22">
        <v>4799</v>
      </c>
      <c r="D197" s="13" t="s">
        <v>11</v>
      </c>
      <c r="E197" s="23">
        <v>19</v>
      </c>
      <c r="F197" s="23">
        <v>23</v>
      </c>
      <c r="G197" s="23"/>
      <c r="H197" s="23">
        <v>23</v>
      </c>
      <c r="I197" s="23">
        <v>16</v>
      </c>
      <c r="J197" s="23">
        <v>11</v>
      </c>
      <c r="K197" s="1">
        <f t="shared" si="3"/>
        <v>92</v>
      </c>
    </row>
    <row r="198" spans="1:11">
      <c r="A198" s="13">
        <v>197</v>
      </c>
      <c r="B198" s="14" t="s">
        <v>18</v>
      </c>
      <c r="C198" s="22">
        <v>4889</v>
      </c>
      <c r="D198" s="13" t="s">
        <v>91</v>
      </c>
      <c r="E198" s="23"/>
      <c r="F198" s="23">
        <v>2</v>
      </c>
      <c r="G198" s="23"/>
      <c r="H198" s="23">
        <v>4</v>
      </c>
      <c r="I198" s="23"/>
      <c r="J198" s="23"/>
      <c r="K198" s="1">
        <f t="shared" si="3"/>
        <v>6</v>
      </c>
    </row>
    <row r="199" spans="1:11">
      <c r="A199" s="13">
        <v>198</v>
      </c>
      <c r="B199" s="14" t="s">
        <v>18</v>
      </c>
      <c r="C199" s="22">
        <v>4890</v>
      </c>
      <c r="D199" s="13" t="s">
        <v>91</v>
      </c>
      <c r="E199" s="23">
        <v>9</v>
      </c>
      <c r="F199" s="23">
        <v>6</v>
      </c>
      <c r="G199" s="23"/>
      <c r="H199" s="23">
        <v>2</v>
      </c>
      <c r="I199" s="23">
        <v>9</v>
      </c>
      <c r="J199" s="23">
        <v>3</v>
      </c>
      <c r="K199" s="1">
        <f t="shared" si="3"/>
        <v>29</v>
      </c>
    </row>
    <row r="200" spans="1:11">
      <c r="A200" s="13">
        <v>199</v>
      </c>
      <c r="B200" s="14" t="s">
        <v>18</v>
      </c>
      <c r="C200" s="22">
        <v>5103</v>
      </c>
      <c r="D200" s="13" t="s">
        <v>91</v>
      </c>
      <c r="E200" s="23">
        <v>17</v>
      </c>
      <c r="F200" s="23">
        <v>12</v>
      </c>
      <c r="G200" s="23"/>
      <c r="H200" s="23">
        <v>6</v>
      </c>
      <c r="I200" s="23"/>
      <c r="J200" s="23"/>
      <c r="K200" s="1">
        <f t="shared" si="3"/>
        <v>35</v>
      </c>
    </row>
    <row r="201" spans="1:11">
      <c r="A201" s="13">
        <v>200</v>
      </c>
      <c r="B201" s="14" t="s">
        <v>18</v>
      </c>
      <c r="C201" s="22">
        <v>5158</v>
      </c>
      <c r="D201" s="13" t="s">
        <v>91</v>
      </c>
      <c r="E201" s="23">
        <v>56</v>
      </c>
      <c r="F201" s="23">
        <v>46</v>
      </c>
      <c r="G201" s="23"/>
      <c r="H201" s="23">
        <v>60</v>
      </c>
      <c r="I201" s="23">
        <v>42</v>
      </c>
      <c r="J201" s="23">
        <v>52</v>
      </c>
      <c r="K201" s="1">
        <f t="shared" si="3"/>
        <v>256</v>
      </c>
    </row>
    <row r="202" spans="1:11">
      <c r="A202" s="13">
        <v>201</v>
      </c>
      <c r="B202" s="14" t="s">
        <v>18</v>
      </c>
      <c r="C202" s="22">
        <v>5178</v>
      </c>
      <c r="D202" s="13" t="s">
        <v>91</v>
      </c>
      <c r="E202" s="23">
        <v>61</v>
      </c>
      <c r="F202" s="23">
        <v>35</v>
      </c>
      <c r="G202" s="23"/>
      <c r="H202" s="23">
        <v>23</v>
      </c>
      <c r="I202" s="23">
        <v>29</v>
      </c>
      <c r="J202" s="23">
        <v>27</v>
      </c>
      <c r="K202" s="1">
        <f t="shared" si="3"/>
        <v>175</v>
      </c>
    </row>
    <row r="203" spans="1:11">
      <c r="A203" s="13">
        <v>202</v>
      </c>
      <c r="B203" s="14" t="s">
        <v>18</v>
      </c>
      <c r="C203" s="22">
        <v>5683</v>
      </c>
      <c r="D203" s="13" t="s">
        <v>91</v>
      </c>
      <c r="E203" s="23">
        <v>15</v>
      </c>
      <c r="F203" s="23">
        <v>11</v>
      </c>
      <c r="G203" s="23"/>
      <c r="H203" s="23">
        <v>13</v>
      </c>
      <c r="I203" s="23"/>
      <c r="J203" s="23"/>
      <c r="K203" s="1">
        <f t="shared" si="3"/>
        <v>39</v>
      </c>
    </row>
    <row r="204" spans="1:11">
      <c r="A204" s="13">
        <v>203</v>
      </c>
      <c r="B204" s="14" t="s">
        <v>18</v>
      </c>
      <c r="C204" s="22">
        <v>14259</v>
      </c>
      <c r="D204" s="13" t="s">
        <v>83</v>
      </c>
      <c r="E204" s="23">
        <v>4</v>
      </c>
      <c r="F204" s="23">
        <v>5</v>
      </c>
      <c r="G204" s="23"/>
      <c r="H204" s="23">
        <v>10</v>
      </c>
      <c r="I204" s="23"/>
      <c r="J204" s="23"/>
      <c r="K204" s="1">
        <f t="shared" si="3"/>
        <v>19</v>
      </c>
    </row>
    <row r="205" spans="1:11">
      <c r="A205" s="13">
        <v>204</v>
      </c>
      <c r="B205" s="14" t="s">
        <v>18</v>
      </c>
      <c r="C205" s="22">
        <v>14756</v>
      </c>
      <c r="D205" s="13" t="s">
        <v>83</v>
      </c>
      <c r="E205" s="23">
        <v>18</v>
      </c>
      <c r="F205" s="23">
        <v>7</v>
      </c>
      <c r="G205" s="23"/>
      <c r="H205" s="23">
        <v>14</v>
      </c>
      <c r="I205" s="23"/>
      <c r="J205" s="23"/>
      <c r="K205" s="1">
        <f t="shared" si="3"/>
        <v>39</v>
      </c>
    </row>
    <row r="206" spans="1:11">
      <c r="A206" s="13">
        <v>205</v>
      </c>
      <c r="B206" s="14" t="s">
        <v>18</v>
      </c>
      <c r="C206" s="22">
        <v>14810</v>
      </c>
      <c r="D206" s="13" t="s">
        <v>83</v>
      </c>
      <c r="E206" s="23">
        <v>21</v>
      </c>
      <c r="F206" s="23">
        <v>31</v>
      </c>
      <c r="G206" s="23"/>
      <c r="H206" s="23">
        <v>28</v>
      </c>
      <c r="I206" s="23"/>
      <c r="J206" s="23"/>
      <c r="K206" s="1">
        <f t="shared" si="3"/>
        <v>80</v>
      </c>
    </row>
    <row r="207" spans="1:11">
      <c r="A207" s="13">
        <v>206</v>
      </c>
      <c r="B207" s="14" t="s">
        <v>18</v>
      </c>
      <c r="C207" s="22">
        <v>14926</v>
      </c>
      <c r="D207" s="13" t="s">
        <v>83</v>
      </c>
      <c r="E207" s="23">
        <v>18</v>
      </c>
      <c r="F207" s="23">
        <v>27</v>
      </c>
      <c r="G207" s="23"/>
      <c r="H207" s="23">
        <v>20</v>
      </c>
      <c r="I207" s="23"/>
      <c r="J207" s="23"/>
      <c r="K207" s="1">
        <f t="shared" si="3"/>
        <v>65</v>
      </c>
    </row>
    <row r="208" spans="1:11">
      <c r="A208" s="13">
        <v>207</v>
      </c>
      <c r="B208" s="14" t="s">
        <v>18</v>
      </c>
      <c r="C208" s="22">
        <v>16625</v>
      </c>
      <c r="D208" s="13" t="s">
        <v>83</v>
      </c>
      <c r="E208" s="23">
        <v>26</v>
      </c>
      <c r="F208" s="23">
        <v>14</v>
      </c>
      <c r="G208" s="23"/>
      <c r="H208" s="23">
        <v>17</v>
      </c>
      <c r="I208" s="23">
        <v>15</v>
      </c>
      <c r="J208" s="23"/>
      <c r="K208" s="1">
        <f t="shared" si="3"/>
        <v>72</v>
      </c>
    </row>
    <row r="209" spans="1:11">
      <c r="A209" s="13">
        <v>208</v>
      </c>
      <c r="B209" s="14" t="s">
        <v>18</v>
      </c>
      <c r="C209" s="22">
        <v>21801</v>
      </c>
      <c r="D209" s="13" t="s">
        <v>83</v>
      </c>
      <c r="E209" s="23">
        <v>20</v>
      </c>
      <c r="F209" s="23">
        <v>10</v>
      </c>
      <c r="G209" s="23"/>
      <c r="H209" s="23">
        <v>16</v>
      </c>
      <c r="I209" s="23"/>
      <c r="J209" s="23"/>
      <c r="K209" s="1">
        <f t="shared" si="3"/>
        <v>46</v>
      </c>
    </row>
    <row r="210" spans="1:11">
      <c r="A210" s="13">
        <v>209</v>
      </c>
      <c r="B210" s="14" t="s">
        <v>18</v>
      </c>
      <c r="C210" s="22">
        <v>101300</v>
      </c>
      <c r="D210" s="13" t="s">
        <v>84</v>
      </c>
      <c r="E210" s="23">
        <v>62</v>
      </c>
      <c r="F210" s="23">
        <v>28</v>
      </c>
      <c r="G210" s="23"/>
      <c r="H210" s="23"/>
      <c r="I210" s="23"/>
      <c r="J210" s="23"/>
      <c r="K210" s="1">
        <f t="shared" si="3"/>
        <v>90</v>
      </c>
    </row>
    <row r="211" spans="1:11">
      <c r="A211" s="13">
        <v>210</v>
      </c>
      <c r="B211" s="14" t="s">
        <v>18</v>
      </c>
      <c r="C211" s="22">
        <v>103714</v>
      </c>
      <c r="D211" s="13" t="s">
        <v>85</v>
      </c>
      <c r="E211" s="23">
        <v>28</v>
      </c>
      <c r="F211" s="23"/>
      <c r="G211" s="23"/>
      <c r="H211" s="23">
        <v>16</v>
      </c>
      <c r="I211" s="23"/>
      <c r="J211" s="23"/>
      <c r="K211" s="1">
        <f t="shared" si="3"/>
        <v>44</v>
      </c>
    </row>
    <row r="212" spans="1:11">
      <c r="A212" s="13">
        <v>211</v>
      </c>
      <c r="B212" s="14" t="s">
        <v>18</v>
      </c>
      <c r="C212" s="22">
        <v>104018</v>
      </c>
      <c r="D212" s="13" t="s">
        <v>84</v>
      </c>
      <c r="E212" s="23">
        <v>18</v>
      </c>
      <c r="F212" s="23"/>
      <c r="G212" s="23"/>
      <c r="H212" s="23"/>
      <c r="I212" s="23"/>
      <c r="J212" s="23"/>
      <c r="K212" s="1">
        <f t="shared" si="3"/>
        <v>18</v>
      </c>
    </row>
    <row r="213" spans="1:11">
      <c r="A213" s="13">
        <v>212</v>
      </c>
      <c r="B213" s="14" t="s">
        <v>18</v>
      </c>
      <c r="C213" s="22">
        <v>104615</v>
      </c>
      <c r="D213" s="13" t="s">
        <v>85</v>
      </c>
      <c r="E213" s="23">
        <v>23</v>
      </c>
      <c r="F213" s="23">
        <v>8</v>
      </c>
      <c r="G213" s="23"/>
      <c r="H213" s="23">
        <v>8</v>
      </c>
      <c r="I213" s="23"/>
      <c r="J213" s="23"/>
      <c r="K213" s="1">
        <f t="shared" si="3"/>
        <v>39</v>
      </c>
    </row>
    <row r="214" spans="1:11">
      <c r="A214" s="13">
        <v>213</v>
      </c>
      <c r="B214" s="14" t="s">
        <v>18</v>
      </c>
      <c r="C214" s="22">
        <v>104845</v>
      </c>
      <c r="D214" s="13" t="s">
        <v>84</v>
      </c>
      <c r="E214" s="23">
        <v>14</v>
      </c>
      <c r="F214" s="23"/>
      <c r="G214" s="23"/>
      <c r="H214" s="23"/>
      <c r="I214" s="23"/>
      <c r="J214" s="23"/>
      <c r="K214" s="1">
        <f t="shared" si="3"/>
        <v>14</v>
      </c>
    </row>
    <row r="215" spans="1:11">
      <c r="A215" s="13">
        <v>214</v>
      </c>
      <c r="B215" s="14" t="s">
        <v>18</v>
      </c>
      <c r="C215" s="22">
        <v>104901</v>
      </c>
      <c r="D215" s="13" t="s">
        <v>84</v>
      </c>
      <c r="E215" s="23">
        <v>17</v>
      </c>
      <c r="F215" s="23"/>
      <c r="G215" s="23"/>
      <c r="H215" s="23"/>
      <c r="I215" s="23"/>
      <c r="J215" s="23"/>
      <c r="K215" s="1">
        <f t="shared" si="3"/>
        <v>17</v>
      </c>
    </row>
    <row r="216" spans="1:11">
      <c r="A216" s="13">
        <v>215</v>
      </c>
      <c r="B216" s="14" t="s">
        <v>18</v>
      </c>
      <c r="C216" s="22">
        <v>104932</v>
      </c>
      <c r="D216" s="13" t="s">
        <v>84</v>
      </c>
      <c r="E216" s="23">
        <v>26</v>
      </c>
      <c r="F216" s="23"/>
      <c r="G216" s="23"/>
      <c r="H216" s="23"/>
      <c r="I216" s="23"/>
      <c r="J216" s="23"/>
      <c r="K216" s="1">
        <f t="shared" si="3"/>
        <v>26</v>
      </c>
    </row>
    <row r="217" spans="1:11">
      <c r="A217" s="13">
        <v>216</v>
      </c>
      <c r="B217" s="14" t="s">
        <v>18</v>
      </c>
      <c r="C217" s="22">
        <v>105137</v>
      </c>
      <c r="D217" s="13" t="s">
        <v>85</v>
      </c>
      <c r="E217" s="23">
        <v>27</v>
      </c>
      <c r="F217" s="23"/>
      <c r="G217" s="23"/>
      <c r="H217" s="23"/>
      <c r="I217" s="23"/>
      <c r="J217" s="23"/>
      <c r="K217" s="1">
        <f t="shared" si="3"/>
        <v>27</v>
      </c>
    </row>
    <row r="218" spans="1:11">
      <c r="A218" s="13">
        <v>217</v>
      </c>
      <c r="B218" s="14" t="s">
        <v>18</v>
      </c>
      <c r="C218" s="22">
        <v>105347</v>
      </c>
      <c r="D218" s="13" t="s">
        <v>85</v>
      </c>
      <c r="E218" s="23">
        <v>33</v>
      </c>
      <c r="F218" s="23"/>
      <c r="G218" s="23"/>
      <c r="H218" s="23"/>
      <c r="I218" s="23"/>
      <c r="J218" s="23"/>
      <c r="K218" s="1">
        <f t="shared" si="3"/>
        <v>33</v>
      </c>
    </row>
    <row r="219" spans="1:11">
      <c r="A219" s="13">
        <v>218</v>
      </c>
      <c r="B219" s="14" t="s">
        <v>18</v>
      </c>
      <c r="C219" s="22">
        <v>105369</v>
      </c>
      <c r="D219" s="13" t="s">
        <v>84</v>
      </c>
      <c r="E219" s="23">
        <v>10</v>
      </c>
      <c r="F219" s="23"/>
      <c r="G219" s="23"/>
      <c r="H219" s="23"/>
      <c r="I219" s="23"/>
      <c r="J219" s="23"/>
      <c r="K219" s="1">
        <f t="shared" si="3"/>
        <v>10</v>
      </c>
    </row>
    <row r="220" spans="1:11">
      <c r="A220" s="13">
        <v>219</v>
      </c>
      <c r="B220" s="14" t="s">
        <v>18</v>
      </c>
      <c r="C220" s="22">
        <v>105428</v>
      </c>
      <c r="D220" s="13" t="s">
        <v>84</v>
      </c>
      <c r="E220" s="23">
        <v>20</v>
      </c>
      <c r="F220" s="23"/>
      <c r="G220" s="23"/>
      <c r="H220" s="23"/>
      <c r="I220" s="23"/>
      <c r="J220" s="23"/>
      <c r="K220" s="1">
        <f t="shared" si="3"/>
        <v>20</v>
      </c>
    </row>
    <row r="221" spans="1:11">
      <c r="A221" s="13">
        <v>220</v>
      </c>
      <c r="B221" s="14" t="s">
        <v>18</v>
      </c>
      <c r="C221" s="22">
        <v>105471</v>
      </c>
      <c r="D221" s="13" t="s">
        <v>84</v>
      </c>
      <c r="E221" s="23">
        <v>36</v>
      </c>
      <c r="F221" s="23"/>
      <c r="G221" s="23"/>
      <c r="H221" s="23"/>
      <c r="I221" s="23"/>
      <c r="J221" s="23"/>
      <c r="K221" s="1">
        <f t="shared" si="3"/>
        <v>36</v>
      </c>
    </row>
    <row r="222" spans="1:11">
      <c r="A222" s="13">
        <v>221</v>
      </c>
      <c r="B222" s="14" t="s">
        <v>18</v>
      </c>
      <c r="C222" s="22">
        <v>105472</v>
      </c>
      <c r="D222" s="13" t="s">
        <v>84</v>
      </c>
      <c r="E222" s="23">
        <v>29</v>
      </c>
      <c r="F222" s="23"/>
      <c r="G222" s="23"/>
      <c r="H222" s="23"/>
      <c r="I222" s="23"/>
      <c r="J222" s="23"/>
      <c r="K222" s="1">
        <f t="shared" si="3"/>
        <v>29</v>
      </c>
    </row>
    <row r="223" spans="1:11">
      <c r="A223" s="13">
        <v>222</v>
      </c>
      <c r="B223" s="14" t="s">
        <v>18</v>
      </c>
      <c r="C223" s="22">
        <v>105716</v>
      </c>
      <c r="D223" s="13" t="s">
        <v>84</v>
      </c>
      <c r="E223" s="23">
        <v>34</v>
      </c>
      <c r="F223" s="23">
        <v>36</v>
      </c>
      <c r="G223" s="23"/>
      <c r="H223" s="23"/>
      <c r="I223" s="23"/>
      <c r="J223" s="23"/>
      <c r="K223" s="1">
        <f t="shared" si="3"/>
        <v>70</v>
      </c>
    </row>
    <row r="224" spans="1:11">
      <c r="A224" s="13">
        <v>223</v>
      </c>
      <c r="B224" s="14" t="s">
        <v>18</v>
      </c>
      <c r="C224" s="22">
        <v>105926</v>
      </c>
      <c r="D224" s="13" t="s">
        <v>84</v>
      </c>
      <c r="E224" s="23">
        <v>44</v>
      </c>
      <c r="F224" s="23">
        <v>35</v>
      </c>
      <c r="G224" s="23"/>
      <c r="H224" s="23"/>
      <c r="I224" s="23"/>
      <c r="J224" s="23"/>
      <c r="K224" s="1">
        <f t="shared" si="3"/>
        <v>79</v>
      </c>
    </row>
    <row r="225" spans="1:11">
      <c r="A225" s="13">
        <v>224</v>
      </c>
      <c r="B225" s="14" t="s">
        <v>18</v>
      </c>
      <c r="C225" s="22">
        <v>108402</v>
      </c>
      <c r="D225" s="13" t="s">
        <v>85</v>
      </c>
      <c r="E225" s="23">
        <v>34</v>
      </c>
      <c r="F225" s="23"/>
      <c r="G225" s="23"/>
      <c r="H225" s="23"/>
      <c r="I225" s="23"/>
      <c r="J225" s="23"/>
      <c r="K225" s="1">
        <f t="shared" si="3"/>
        <v>34</v>
      </c>
    </row>
    <row r="226" spans="1:11">
      <c r="A226" s="13">
        <v>225</v>
      </c>
      <c r="B226" s="14" t="s">
        <v>18</v>
      </c>
      <c r="C226" s="22">
        <v>203007</v>
      </c>
      <c r="D226" s="13" t="s">
        <v>85</v>
      </c>
      <c r="E226" s="23">
        <v>15</v>
      </c>
      <c r="F226" s="23">
        <v>6</v>
      </c>
      <c r="G226" s="23"/>
      <c r="H226" s="23">
        <v>7</v>
      </c>
      <c r="I226" s="23"/>
      <c r="J226" s="23"/>
      <c r="K226" s="1">
        <f t="shared" si="3"/>
        <v>28</v>
      </c>
    </row>
    <row r="227" spans="1:11">
      <c r="A227" s="13">
        <v>226</v>
      </c>
      <c r="B227" s="14" t="s">
        <v>18</v>
      </c>
      <c r="C227" s="22">
        <v>800557</v>
      </c>
      <c r="D227" s="24" t="s">
        <v>86</v>
      </c>
      <c r="E227" s="23">
        <v>20</v>
      </c>
      <c r="F227" s="23">
        <v>10</v>
      </c>
      <c r="G227" s="23"/>
      <c r="H227" s="23">
        <v>8</v>
      </c>
      <c r="I227" s="23"/>
      <c r="J227" s="23"/>
      <c r="K227" s="1">
        <f t="shared" si="3"/>
        <v>38</v>
      </c>
    </row>
    <row r="228" spans="1:11">
      <c r="A228" s="13">
        <v>227</v>
      </c>
      <c r="B228" s="14" t="s">
        <v>18</v>
      </c>
      <c r="C228" s="22">
        <v>801128</v>
      </c>
      <c r="D228" s="16" t="s">
        <v>86</v>
      </c>
      <c r="E228" s="23">
        <v>12</v>
      </c>
      <c r="F228" s="23">
        <v>19</v>
      </c>
      <c r="G228" s="23"/>
      <c r="H228" s="23">
        <v>16</v>
      </c>
      <c r="I228" s="23"/>
      <c r="J228" s="23"/>
      <c r="K228" s="1">
        <f t="shared" si="3"/>
        <v>47</v>
      </c>
    </row>
    <row r="229" spans="1:11">
      <c r="A229" s="13">
        <v>228</v>
      </c>
      <c r="B229" s="14" t="s">
        <v>18</v>
      </c>
      <c r="C229" s="22">
        <v>801134</v>
      </c>
      <c r="D229" s="16" t="s">
        <v>86</v>
      </c>
      <c r="E229" s="23">
        <v>8</v>
      </c>
      <c r="F229" s="23">
        <v>17</v>
      </c>
      <c r="G229" s="23"/>
      <c r="H229" s="23">
        <v>16</v>
      </c>
      <c r="I229" s="23"/>
      <c r="J229" s="23"/>
      <c r="K229" s="1">
        <f t="shared" si="3"/>
        <v>41</v>
      </c>
    </row>
    <row r="230" spans="1:11">
      <c r="A230" s="13">
        <v>229</v>
      </c>
      <c r="B230" s="14" t="s">
        <v>18</v>
      </c>
      <c r="C230" s="22">
        <v>801316</v>
      </c>
      <c r="D230" s="16" t="s">
        <v>86</v>
      </c>
      <c r="E230" s="23">
        <v>25</v>
      </c>
      <c r="F230" s="23"/>
      <c r="G230" s="23"/>
      <c r="H230" s="23"/>
      <c r="I230" s="23"/>
      <c r="J230" s="23"/>
      <c r="K230" s="1">
        <f t="shared" si="3"/>
        <v>25</v>
      </c>
    </row>
    <row r="231" spans="1:11">
      <c r="A231" s="13">
        <v>230</v>
      </c>
      <c r="B231" s="14" t="s">
        <v>18</v>
      </c>
      <c r="C231" s="22">
        <v>801393</v>
      </c>
      <c r="D231" s="16" t="s">
        <v>86</v>
      </c>
      <c r="E231" s="23">
        <v>5</v>
      </c>
      <c r="F231" s="23">
        <v>5</v>
      </c>
      <c r="G231" s="23"/>
      <c r="H231" s="23"/>
      <c r="I231" s="23"/>
      <c r="J231" s="23"/>
      <c r="K231" s="1">
        <f t="shared" si="3"/>
        <v>10</v>
      </c>
    </row>
    <row r="232" spans="1:11">
      <c r="A232" s="13">
        <v>231</v>
      </c>
      <c r="B232" s="14" t="s">
        <v>18</v>
      </c>
      <c r="C232" s="22">
        <v>801734</v>
      </c>
      <c r="D232" s="16" t="s">
        <v>86</v>
      </c>
      <c r="E232" s="23">
        <v>41</v>
      </c>
      <c r="F232" s="23">
        <v>27</v>
      </c>
      <c r="G232" s="23"/>
      <c r="H232" s="23">
        <v>13</v>
      </c>
      <c r="I232" s="23"/>
      <c r="J232" s="23"/>
      <c r="K232" s="1">
        <f t="shared" si="3"/>
        <v>81</v>
      </c>
    </row>
    <row r="233" spans="1:11">
      <c r="A233" s="13">
        <v>232</v>
      </c>
      <c r="B233" s="14" t="s">
        <v>18</v>
      </c>
      <c r="C233" s="22">
        <v>802370</v>
      </c>
      <c r="D233" s="16" t="s">
        <v>86</v>
      </c>
      <c r="E233" s="23">
        <v>23</v>
      </c>
      <c r="F233" s="23">
        <v>11</v>
      </c>
      <c r="G233" s="23"/>
      <c r="H233" s="23"/>
      <c r="I233" s="23"/>
      <c r="J233" s="23"/>
      <c r="K233" s="1">
        <f t="shared" si="3"/>
        <v>34</v>
      </c>
    </row>
    <row r="234" spans="1:11">
      <c r="A234" s="13">
        <v>233</v>
      </c>
      <c r="B234" s="14" t="s">
        <v>18</v>
      </c>
      <c r="C234" s="22">
        <v>805131</v>
      </c>
      <c r="D234" s="16" t="s">
        <v>86</v>
      </c>
      <c r="E234" s="23">
        <v>25</v>
      </c>
      <c r="F234" s="23">
        <v>26</v>
      </c>
      <c r="G234" s="23"/>
      <c r="H234" s="23">
        <v>11</v>
      </c>
      <c r="I234" s="23"/>
      <c r="J234" s="23"/>
      <c r="K234" s="1">
        <f t="shared" si="3"/>
        <v>62</v>
      </c>
    </row>
    <row r="235" spans="1:11">
      <c r="A235" s="13">
        <v>234</v>
      </c>
      <c r="B235" s="14" t="s">
        <v>18</v>
      </c>
      <c r="C235" s="22">
        <v>805132</v>
      </c>
      <c r="D235" s="16" t="s">
        <v>86</v>
      </c>
      <c r="E235" s="23"/>
      <c r="F235" s="23"/>
      <c r="G235" s="23"/>
      <c r="H235" s="23">
        <v>10</v>
      </c>
      <c r="I235" s="23"/>
      <c r="J235" s="23"/>
      <c r="K235" s="1">
        <f t="shared" si="3"/>
        <v>10</v>
      </c>
    </row>
    <row r="236" spans="1:11">
      <c r="A236" s="13">
        <v>235</v>
      </c>
      <c r="B236" s="14" t="s">
        <v>18</v>
      </c>
      <c r="C236" s="22">
        <v>900053</v>
      </c>
      <c r="D236" s="16" t="s">
        <v>86</v>
      </c>
      <c r="E236" s="23">
        <v>23</v>
      </c>
      <c r="F236" s="23">
        <v>6</v>
      </c>
      <c r="G236" s="23"/>
      <c r="H236" s="23">
        <v>4</v>
      </c>
      <c r="I236" s="23"/>
      <c r="J236" s="23"/>
      <c r="K236" s="1">
        <f t="shared" si="3"/>
        <v>33</v>
      </c>
    </row>
    <row r="237" spans="1:11">
      <c r="A237" s="13">
        <v>236</v>
      </c>
      <c r="B237" s="14" t="s">
        <v>18</v>
      </c>
      <c r="C237" s="22">
        <v>900056</v>
      </c>
      <c r="D237" s="16" t="s">
        <v>86</v>
      </c>
      <c r="E237" s="23">
        <v>22</v>
      </c>
      <c r="F237" s="23">
        <v>12</v>
      </c>
      <c r="G237" s="23"/>
      <c r="H237" s="23">
        <v>3</v>
      </c>
      <c r="I237" s="23"/>
      <c r="J237" s="23"/>
      <c r="K237" s="1">
        <f t="shared" si="3"/>
        <v>37</v>
      </c>
    </row>
    <row r="238" spans="1:11">
      <c r="A238" s="13">
        <v>237</v>
      </c>
      <c r="B238" s="14" t="s">
        <v>18</v>
      </c>
      <c r="C238" s="22">
        <v>900190</v>
      </c>
      <c r="D238" s="16" t="s">
        <v>86</v>
      </c>
      <c r="E238" s="23">
        <v>18</v>
      </c>
      <c r="F238" s="23">
        <v>19</v>
      </c>
      <c r="G238" s="23"/>
      <c r="H238" s="23">
        <v>2</v>
      </c>
      <c r="I238" s="23"/>
      <c r="J238" s="23"/>
      <c r="K238" s="1">
        <f t="shared" si="3"/>
        <v>39</v>
      </c>
    </row>
    <row r="239" spans="1:11">
      <c r="A239" s="13">
        <v>238</v>
      </c>
      <c r="B239" s="14" t="s">
        <v>18</v>
      </c>
      <c r="C239" s="22">
        <v>900657</v>
      </c>
      <c r="D239" s="16" t="s">
        <v>86</v>
      </c>
      <c r="E239" s="23">
        <v>33</v>
      </c>
      <c r="F239" s="23"/>
      <c r="G239" s="23"/>
      <c r="H239" s="23"/>
      <c r="I239" s="23"/>
      <c r="J239" s="23"/>
      <c r="K239" s="1">
        <f t="shared" si="3"/>
        <v>33</v>
      </c>
    </row>
    <row r="240" spans="1:11">
      <c r="A240" s="13">
        <v>239</v>
      </c>
      <c r="B240" s="14" t="s">
        <v>18</v>
      </c>
      <c r="C240" s="22">
        <v>900658</v>
      </c>
      <c r="D240" s="16" t="s">
        <v>86</v>
      </c>
      <c r="E240" s="23">
        <v>75</v>
      </c>
      <c r="F240" s="23"/>
      <c r="G240" s="23"/>
      <c r="H240" s="23"/>
      <c r="I240" s="23"/>
      <c r="J240" s="23"/>
      <c r="K240" s="1">
        <f t="shared" si="3"/>
        <v>75</v>
      </c>
    </row>
    <row r="241" spans="1:11">
      <c r="A241" s="13">
        <v>240</v>
      </c>
      <c r="B241" s="14" t="s">
        <v>18</v>
      </c>
      <c r="C241" s="22">
        <v>900659</v>
      </c>
      <c r="D241" s="16" t="s">
        <v>86</v>
      </c>
      <c r="E241" s="23">
        <v>10</v>
      </c>
      <c r="F241" s="23"/>
      <c r="G241" s="23"/>
      <c r="H241" s="23"/>
      <c r="I241" s="23"/>
      <c r="J241" s="23"/>
      <c r="K241" s="1">
        <f t="shared" si="3"/>
        <v>10</v>
      </c>
    </row>
    <row r="242" spans="1:11">
      <c r="A242" s="13">
        <v>241</v>
      </c>
      <c r="B242" s="14" t="s">
        <v>18</v>
      </c>
      <c r="C242" s="22">
        <v>901050</v>
      </c>
      <c r="D242" s="16" t="s">
        <v>86</v>
      </c>
      <c r="E242" s="23">
        <v>16</v>
      </c>
      <c r="F242" s="23"/>
      <c r="G242" s="23"/>
      <c r="H242" s="23"/>
      <c r="I242" s="23"/>
      <c r="J242" s="23"/>
      <c r="K242" s="1">
        <f t="shared" si="3"/>
        <v>16</v>
      </c>
    </row>
    <row r="243" spans="1:11">
      <c r="A243" s="13">
        <v>242</v>
      </c>
      <c r="B243" s="14" t="s">
        <v>18</v>
      </c>
      <c r="C243" s="22">
        <v>901051</v>
      </c>
      <c r="D243" s="16" t="s">
        <v>86</v>
      </c>
      <c r="E243" s="23">
        <v>44</v>
      </c>
      <c r="F243" s="23">
        <v>35</v>
      </c>
      <c r="G243" s="23"/>
      <c r="H243" s="23"/>
      <c r="I243" s="23"/>
      <c r="J243" s="23"/>
      <c r="K243" s="1">
        <f t="shared" si="3"/>
        <v>79</v>
      </c>
    </row>
    <row r="244" spans="1:11">
      <c r="A244" s="13">
        <v>243</v>
      </c>
      <c r="B244" s="14" t="s">
        <v>18</v>
      </c>
      <c r="C244" s="22">
        <v>901192</v>
      </c>
      <c r="D244" s="16" t="s">
        <v>86</v>
      </c>
      <c r="E244" s="23">
        <v>17</v>
      </c>
      <c r="F244" s="23"/>
      <c r="G244" s="23"/>
      <c r="H244" s="23"/>
      <c r="I244" s="23"/>
      <c r="J244" s="23"/>
      <c r="K244" s="1">
        <f t="shared" si="3"/>
        <v>17</v>
      </c>
    </row>
    <row r="245" spans="1:11">
      <c r="A245" s="13">
        <v>244</v>
      </c>
      <c r="B245" s="14" t="s">
        <v>18</v>
      </c>
      <c r="C245" s="22">
        <v>901195</v>
      </c>
      <c r="D245" s="16" t="s">
        <v>86</v>
      </c>
      <c r="E245" s="23">
        <v>16</v>
      </c>
      <c r="F245" s="23"/>
      <c r="G245" s="23"/>
      <c r="H245" s="23"/>
      <c r="I245" s="23"/>
      <c r="J245" s="23"/>
      <c r="K245" s="1">
        <f t="shared" si="3"/>
        <v>16</v>
      </c>
    </row>
    <row r="246" spans="1:11">
      <c r="A246" s="13">
        <v>245</v>
      </c>
      <c r="B246" s="14" t="s">
        <v>18</v>
      </c>
      <c r="C246" s="22">
        <v>901196</v>
      </c>
      <c r="D246" s="16" t="s">
        <v>86</v>
      </c>
      <c r="E246" s="23">
        <v>13</v>
      </c>
      <c r="F246" s="23">
        <v>18</v>
      </c>
      <c r="G246" s="23"/>
      <c r="H246" s="23"/>
      <c r="I246" s="23"/>
      <c r="J246" s="23"/>
      <c r="K246" s="1">
        <f t="shared" si="3"/>
        <v>31</v>
      </c>
    </row>
    <row r="247" spans="1:11">
      <c r="A247" s="13">
        <v>246</v>
      </c>
      <c r="B247" s="14" t="s">
        <v>18</v>
      </c>
      <c r="C247" s="22">
        <v>901200</v>
      </c>
      <c r="D247" s="16" t="s">
        <v>86</v>
      </c>
      <c r="E247" s="23">
        <v>29</v>
      </c>
      <c r="F247" s="23"/>
      <c r="G247" s="23"/>
      <c r="H247" s="23"/>
      <c r="I247" s="23"/>
      <c r="J247" s="23"/>
      <c r="K247" s="1">
        <f t="shared" si="3"/>
        <v>29</v>
      </c>
    </row>
    <row r="248" spans="1:11">
      <c r="A248" s="13">
        <v>247</v>
      </c>
      <c r="B248" s="14" t="s">
        <v>18</v>
      </c>
      <c r="C248" s="22">
        <v>901451</v>
      </c>
      <c r="D248" s="16" t="s">
        <v>86</v>
      </c>
      <c r="E248" s="23">
        <v>3</v>
      </c>
      <c r="F248" s="23">
        <v>4</v>
      </c>
      <c r="G248" s="23"/>
      <c r="H248" s="23">
        <v>3</v>
      </c>
      <c r="I248" s="23"/>
      <c r="J248" s="23"/>
      <c r="K248" s="1">
        <f t="shared" si="3"/>
        <v>10</v>
      </c>
    </row>
    <row r="249" spans="1:11">
      <c r="A249" s="13">
        <v>248</v>
      </c>
      <c r="B249" s="14" t="s">
        <v>97</v>
      </c>
      <c r="C249" s="20">
        <v>402</v>
      </c>
      <c r="D249" s="13" t="s">
        <v>11</v>
      </c>
      <c r="E249" s="21">
        <v>116</v>
      </c>
      <c r="F249" s="21">
        <v>64</v>
      </c>
      <c r="G249" s="21">
        <v>51</v>
      </c>
      <c r="H249" s="13">
        <v>30</v>
      </c>
      <c r="I249" s="21">
        <v>39</v>
      </c>
      <c r="J249" s="13">
        <v>16</v>
      </c>
      <c r="K249" s="1">
        <f t="shared" si="3"/>
        <v>316</v>
      </c>
    </row>
    <row r="250" spans="1:11">
      <c r="A250" s="13">
        <v>249</v>
      </c>
      <c r="B250" s="14" t="s">
        <v>97</v>
      </c>
      <c r="C250" s="20">
        <v>404</v>
      </c>
      <c r="D250" s="13" t="s">
        <v>11</v>
      </c>
      <c r="E250" s="21">
        <v>60</v>
      </c>
      <c r="F250" s="21">
        <v>54</v>
      </c>
      <c r="G250" s="21">
        <v>29</v>
      </c>
      <c r="H250" s="13">
        <v>23</v>
      </c>
      <c r="I250" s="21">
        <v>13</v>
      </c>
      <c r="J250" s="13">
        <v>13</v>
      </c>
      <c r="K250" s="1">
        <f t="shared" si="3"/>
        <v>192</v>
      </c>
    </row>
    <row r="251" spans="1:11">
      <c r="A251" s="13">
        <v>250</v>
      </c>
      <c r="B251" s="14" t="s">
        <v>97</v>
      </c>
      <c r="C251" s="20">
        <v>407</v>
      </c>
      <c r="D251" s="13" t="s">
        <v>11</v>
      </c>
      <c r="E251" s="21">
        <v>92</v>
      </c>
      <c r="F251" s="21">
        <v>92</v>
      </c>
      <c r="G251" s="21">
        <v>86</v>
      </c>
      <c r="H251" s="13">
        <v>56</v>
      </c>
      <c r="I251" s="21">
        <v>36</v>
      </c>
      <c r="J251" s="13">
        <v>17</v>
      </c>
      <c r="K251" s="1">
        <f t="shared" si="3"/>
        <v>379</v>
      </c>
    </row>
    <row r="252" spans="1:11">
      <c r="A252" s="13">
        <v>251</v>
      </c>
      <c r="B252" s="14" t="s">
        <v>97</v>
      </c>
      <c r="C252" s="20">
        <v>413</v>
      </c>
      <c r="D252" s="13" t="s">
        <v>11</v>
      </c>
      <c r="E252" s="21">
        <v>97</v>
      </c>
      <c r="F252" s="21">
        <v>8</v>
      </c>
      <c r="G252" s="21">
        <v>108</v>
      </c>
      <c r="H252" s="13">
        <v>52</v>
      </c>
      <c r="I252" s="21">
        <v>10</v>
      </c>
      <c r="J252" s="13">
        <v>9</v>
      </c>
      <c r="K252" s="1">
        <f t="shared" si="3"/>
        <v>284</v>
      </c>
    </row>
    <row r="253" spans="1:11">
      <c r="A253" s="13">
        <v>252</v>
      </c>
      <c r="B253" s="14" t="s">
        <v>97</v>
      </c>
      <c r="C253" s="20">
        <v>414</v>
      </c>
      <c r="D253" s="13" t="s">
        <v>11</v>
      </c>
      <c r="E253" s="21">
        <v>34</v>
      </c>
      <c r="F253" s="21">
        <v>18</v>
      </c>
      <c r="G253" s="21">
        <v>33</v>
      </c>
      <c r="H253" s="13"/>
      <c r="I253" s="21"/>
      <c r="J253" s="13"/>
      <c r="K253" s="1">
        <f t="shared" si="3"/>
        <v>85</v>
      </c>
    </row>
    <row r="254" spans="1:11">
      <c r="A254" s="13">
        <v>253</v>
      </c>
      <c r="B254" s="14" t="s">
        <v>97</v>
      </c>
      <c r="C254" s="20">
        <v>415</v>
      </c>
      <c r="D254" s="13" t="s">
        <v>11</v>
      </c>
      <c r="E254" s="21">
        <v>196</v>
      </c>
      <c r="F254" s="21">
        <v>108</v>
      </c>
      <c r="G254" s="21">
        <v>54</v>
      </c>
      <c r="H254" s="13">
        <v>58</v>
      </c>
      <c r="I254" s="21">
        <v>107</v>
      </c>
      <c r="J254" s="13">
        <v>36</v>
      </c>
      <c r="K254" s="1">
        <f t="shared" si="3"/>
        <v>559</v>
      </c>
    </row>
    <row r="255" spans="1:11">
      <c r="A255" s="13">
        <v>254</v>
      </c>
      <c r="B255" s="14" t="s">
        <v>97</v>
      </c>
      <c r="C255" s="20">
        <v>441</v>
      </c>
      <c r="D255" s="13" t="s">
        <v>11</v>
      </c>
      <c r="E255" s="21">
        <v>3</v>
      </c>
      <c r="F255" s="21">
        <v>8</v>
      </c>
      <c r="G255" s="21">
        <v>9</v>
      </c>
      <c r="H255" s="13"/>
      <c r="I255" s="21"/>
      <c r="J255" s="13"/>
      <c r="K255" s="1">
        <f t="shared" si="3"/>
        <v>20</v>
      </c>
    </row>
    <row r="256" spans="1:11">
      <c r="A256" s="13">
        <v>255</v>
      </c>
      <c r="B256" s="14" t="s">
        <v>97</v>
      </c>
      <c r="C256" s="20">
        <v>444</v>
      </c>
      <c r="D256" s="13" t="s">
        <v>11</v>
      </c>
      <c r="E256" s="21">
        <v>6</v>
      </c>
      <c r="F256" s="21">
        <v>19</v>
      </c>
      <c r="G256" s="21">
        <v>6</v>
      </c>
      <c r="H256" s="13"/>
      <c r="I256" s="21"/>
      <c r="J256" s="13"/>
      <c r="K256" s="1">
        <f t="shared" si="3"/>
        <v>31</v>
      </c>
    </row>
    <row r="257" spans="1:11">
      <c r="A257" s="13">
        <v>256</v>
      </c>
      <c r="B257" s="14" t="s">
        <v>97</v>
      </c>
      <c r="C257" s="20">
        <v>902</v>
      </c>
      <c r="D257" s="13" t="s">
        <v>11</v>
      </c>
      <c r="E257" s="21">
        <v>30</v>
      </c>
      <c r="F257" s="21">
        <v>24</v>
      </c>
      <c r="G257" s="21">
        <v>22</v>
      </c>
      <c r="H257" s="13">
        <v>43</v>
      </c>
      <c r="I257" s="21">
        <v>14</v>
      </c>
      <c r="J257" s="13">
        <v>24</v>
      </c>
      <c r="K257" s="1">
        <f t="shared" si="3"/>
        <v>157</v>
      </c>
    </row>
    <row r="258" spans="1:11">
      <c r="A258" s="13">
        <v>257</v>
      </c>
      <c r="B258" s="14" t="s">
        <v>97</v>
      </c>
      <c r="C258" s="20">
        <v>904</v>
      </c>
      <c r="D258" s="13" t="s">
        <v>11</v>
      </c>
      <c r="E258" s="21">
        <v>66</v>
      </c>
      <c r="F258" s="21">
        <v>35</v>
      </c>
      <c r="G258" s="21">
        <v>35</v>
      </c>
      <c r="H258" s="13"/>
      <c r="I258" s="21"/>
      <c r="J258" s="13"/>
      <c r="K258" s="1">
        <f t="shared" si="3"/>
        <v>136</v>
      </c>
    </row>
    <row r="259" spans="1:11">
      <c r="A259" s="13">
        <v>258</v>
      </c>
      <c r="B259" s="14" t="s">
        <v>97</v>
      </c>
      <c r="C259" s="20">
        <v>2110</v>
      </c>
      <c r="D259" s="13" t="s">
        <v>11</v>
      </c>
      <c r="E259" s="21">
        <v>29</v>
      </c>
      <c r="F259" s="21">
        <v>23</v>
      </c>
      <c r="G259" s="21">
        <v>14</v>
      </c>
      <c r="H259" s="13"/>
      <c r="I259" s="21"/>
      <c r="J259" s="13"/>
      <c r="K259" s="1">
        <f t="shared" ref="K259:K322" si="4">E259+F259+G259+H259+I259+J259</f>
        <v>66</v>
      </c>
    </row>
    <row r="260" spans="1:11">
      <c r="A260" s="13">
        <v>259</v>
      </c>
      <c r="B260" s="14" t="s">
        <v>97</v>
      </c>
      <c r="C260" s="20">
        <v>2113</v>
      </c>
      <c r="D260" s="13" t="s">
        <v>11</v>
      </c>
      <c r="E260" s="21">
        <v>30</v>
      </c>
      <c r="F260" s="21">
        <v>24</v>
      </c>
      <c r="G260" s="21">
        <v>22</v>
      </c>
      <c r="H260" s="13"/>
      <c r="I260" s="21"/>
      <c r="J260" s="13"/>
      <c r="K260" s="1">
        <f t="shared" si="4"/>
        <v>76</v>
      </c>
    </row>
    <row r="261" spans="1:11">
      <c r="A261" s="13">
        <v>260</v>
      </c>
      <c r="B261" s="14" t="s">
        <v>97</v>
      </c>
      <c r="C261" s="20">
        <v>2128</v>
      </c>
      <c r="D261" s="13" t="s">
        <v>11</v>
      </c>
      <c r="E261" s="21">
        <v>14</v>
      </c>
      <c r="F261" s="21">
        <v>16</v>
      </c>
      <c r="G261" s="21">
        <v>21</v>
      </c>
      <c r="H261" s="13"/>
      <c r="I261" s="21"/>
      <c r="J261" s="13"/>
      <c r="K261" s="1">
        <f t="shared" si="4"/>
        <v>51</v>
      </c>
    </row>
    <row r="262" spans="1:11">
      <c r="A262" s="13">
        <v>261</v>
      </c>
      <c r="B262" s="14" t="s">
        <v>97</v>
      </c>
      <c r="C262" s="20">
        <v>2130</v>
      </c>
      <c r="D262" s="13" t="s">
        <v>11</v>
      </c>
      <c r="E262" s="21">
        <v>23</v>
      </c>
      <c r="F262" s="21">
        <v>18</v>
      </c>
      <c r="G262" s="21">
        <v>14</v>
      </c>
      <c r="H262" s="13"/>
      <c r="I262" s="21"/>
      <c r="J262" s="13"/>
      <c r="K262" s="1">
        <f t="shared" si="4"/>
        <v>55</v>
      </c>
    </row>
    <row r="263" spans="1:11">
      <c r="A263" s="13">
        <v>262</v>
      </c>
      <c r="B263" s="14" t="s">
        <v>97</v>
      </c>
      <c r="C263" s="20">
        <v>2131</v>
      </c>
      <c r="D263" s="13" t="s">
        <v>11</v>
      </c>
      <c r="E263" s="21">
        <v>19</v>
      </c>
      <c r="F263" s="21">
        <v>19</v>
      </c>
      <c r="G263" s="21">
        <v>14</v>
      </c>
      <c r="H263" s="13"/>
      <c r="I263" s="21"/>
      <c r="J263" s="13"/>
      <c r="K263" s="1">
        <f t="shared" si="4"/>
        <v>52</v>
      </c>
    </row>
    <row r="264" spans="1:11">
      <c r="A264" s="13">
        <v>263</v>
      </c>
      <c r="B264" s="14" t="s">
        <v>97</v>
      </c>
      <c r="C264" s="20">
        <v>2150</v>
      </c>
      <c r="D264" s="13" t="s">
        <v>11</v>
      </c>
      <c r="E264" s="21">
        <v>30</v>
      </c>
      <c r="F264" s="21">
        <v>20</v>
      </c>
      <c r="G264" s="21">
        <v>18</v>
      </c>
      <c r="H264" s="13"/>
      <c r="I264" s="21"/>
      <c r="J264" s="13"/>
      <c r="K264" s="1">
        <f t="shared" si="4"/>
        <v>68</v>
      </c>
    </row>
    <row r="265" spans="1:11">
      <c r="A265" s="13">
        <v>264</v>
      </c>
      <c r="B265" s="14" t="s">
        <v>97</v>
      </c>
      <c r="C265" s="20">
        <v>2735</v>
      </c>
      <c r="D265" s="13" t="s">
        <v>91</v>
      </c>
      <c r="E265" s="21">
        <v>61</v>
      </c>
      <c r="F265" s="21">
        <v>43</v>
      </c>
      <c r="G265" s="21">
        <v>65</v>
      </c>
      <c r="H265" s="13">
        <v>47</v>
      </c>
      <c r="I265" s="21">
        <v>43</v>
      </c>
      <c r="J265" s="13">
        <v>24</v>
      </c>
      <c r="K265" s="1">
        <f t="shared" si="4"/>
        <v>283</v>
      </c>
    </row>
    <row r="266" spans="1:11">
      <c r="A266" s="13">
        <v>265</v>
      </c>
      <c r="B266" s="14" t="s">
        <v>97</v>
      </c>
      <c r="C266" s="20">
        <v>2741</v>
      </c>
      <c r="D266" s="13" t="s">
        <v>91</v>
      </c>
      <c r="E266" s="21">
        <v>28</v>
      </c>
      <c r="F266" s="21">
        <v>27</v>
      </c>
      <c r="G266" s="21">
        <v>19</v>
      </c>
      <c r="H266" s="13"/>
      <c r="I266" s="21"/>
      <c r="J266" s="13"/>
      <c r="K266" s="1">
        <f t="shared" si="4"/>
        <v>74</v>
      </c>
    </row>
    <row r="267" spans="1:11">
      <c r="A267" s="13">
        <v>266</v>
      </c>
      <c r="B267" s="14" t="s">
        <v>97</v>
      </c>
      <c r="C267" s="20">
        <v>15365</v>
      </c>
      <c r="D267" s="13" t="s">
        <v>83</v>
      </c>
      <c r="E267" s="21">
        <v>1</v>
      </c>
      <c r="F267" s="21">
        <v>16</v>
      </c>
      <c r="G267" s="21">
        <v>6</v>
      </c>
      <c r="H267" s="13"/>
      <c r="I267" s="21"/>
      <c r="J267" s="13"/>
      <c r="K267" s="1">
        <f t="shared" si="4"/>
        <v>23</v>
      </c>
    </row>
    <row r="268" spans="1:11">
      <c r="A268" s="13">
        <v>267</v>
      </c>
      <c r="B268" s="14" t="s">
        <v>97</v>
      </c>
      <c r="C268" s="20">
        <v>15449</v>
      </c>
      <c r="D268" s="13" t="s">
        <v>83</v>
      </c>
      <c r="E268" s="21">
        <v>15</v>
      </c>
      <c r="F268" s="21">
        <v>26</v>
      </c>
      <c r="G268" s="21">
        <v>32</v>
      </c>
      <c r="H268" s="13"/>
      <c r="I268" s="21"/>
      <c r="J268" s="13"/>
      <c r="K268" s="1">
        <f t="shared" si="4"/>
        <v>73</v>
      </c>
    </row>
    <row r="269" spans="1:11">
      <c r="A269" s="13">
        <v>268</v>
      </c>
      <c r="B269" s="14" t="s">
        <v>97</v>
      </c>
      <c r="C269" s="20">
        <v>16618</v>
      </c>
      <c r="D269" s="13" t="s">
        <v>83</v>
      </c>
      <c r="E269" s="21">
        <v>11</v>
      </c>
      <c r="F269" s="21">
        <v>12</v>
      </c>
      <c r="G269" s="21">
        <v>8</v>
      </c>
      <c r="H269" s="13"/>
      <c r="I269" s="21"/>
      <c r="J269" s="13"/>
      <c r="K269" s="1">
        <f t="shared" si="4"/>
        <v>31</v>
      </c>
    </row>
    <row r="270" spans="1:11">
      <c r="A270" s="13">
        <v>269</v>
      </c>
      <c r="B270" s="14" t="s">
        <v>97</v>
      </c>
      <c r="C270" s="20">
        <v>16730</v>
      </c>
      <c r="D270" s="13" t="s">
        <v>83</v>
      </c>
      <c r="E270" s="21">
        <v>22</v>
      </c>
      <c r="F270" s="21">
        <v>14</v>
      </c>
      <c r="G270" s="21">
        <v>12</v>
      </c>
      <c r="H270" s="13"/>
      <c r="I270" s="21"/>
      <c r="J270" s="13"/>
      <c r="K270" s="1">
        <f t="shared" si="4"/>
        <v>48</v>
      </c>
    </row>
    <row r="271" spans="1:11">
      <c r="A271" s="13">
        <v>270</v>
      </c>
      <c r="B271" s="14" t="s">
        <v>97</v>
      </c>
      <c r="C271" s="20">
        <v>104758</v>
      </c>
      <c r="D271" s="13" t="s">
        <v>85</v>
      </c>
      <c r="E271" s="21">
        <v>30</v>
      </c>
      <c r="F271" s="21"/>
      <c r="G271" s="21"/>
      <c r="H271" s="13"/>
      <c r="I271" s="21"/>
      <c r="J271" s="13"/>
      <c r="K271" s="1">
        <f t="shared" si="4"/>
        <v>30</v>
      </c>
    </row>
    <row r="272" spans="1:11">
      <c r="A272" s="13">
        <v>271</v>
      </c>
      <c r="B272" s="14" t="s">
        <v>97</v>
      </c>
      <c r="C272" s="20">
        <v>106148</v>
      </c>
      <c r="D272" s="13" t="s">
        <v>84</v>
      </c>
      <c r="E272" s="21">
        <v>39</v>
      </c>
      <c r="F272" s="21">
        <v>32</v>
      </c>
      <c r="G272" s="21"/>
      <c r="H272" s="13"/>
      <c r="I272" s="21"/>
      <c r="J272" s="13"/>
      <c r="K272" s="1">
        <f t="shared" si="4"/>
        <v>71</v>
      </c>
    </row>
    <row r="273" spans="1:11">
      <c r="A273" s="13">
        <v>272</v>
      </c>
      <c r="B273" s="14" t="s">
        <v>97</v>
      </c>
      <c r="C273" s="20">
        <v>106244</v>
      </c>
      <c r="D273" s="13" t="s">
        <v>85</v>
      </c>
      <c r="E273" s="21">
        <v>42</v>
      </c>
      <c r="F273" s="21"/>
      <c r="G273" s="21"/>
      <c r="H273" s="13"/>
      <c r="I273" s="21"/>
      <c r="J273" s="13"/>
      <c r="K273" s="1">
        <f t="shared" si="4"/>
        <v>42</v>
      </c>
    </row>
    <row r="274" spans="1:11">
      <c r="A274" s="13">
        <v>273</v>
      </c>
      <c r="B274" s="14" t="s">
        <v>97</v>
      </c>
      <c r="C274" s="20">
        <v>106852</v>
      </c>
      <c r="D274" s="13" t="s">
        <v>84</v>
      </c>
      <c r="E274" s="21">
        <v>24</v>
      </c>
      <c r="F274" s="21"/>
      <c r="G274" s="21"/>
      <c r="H274" s="13"/>
      <c r="I274" s="21"/>
      <c r="J274" s="13"/>
      <c r="K274" s="1">
        <f t="shared" si="4"/>
        <v>24</v>
      </c>
    </row>
    <row r="275" spans="1:11">
      <c r="A275" s="13">
        <v>274</v>
      </c>
      <c r="B275" s="14" t="s">
        <v>97</v>
      </c>
      <c r="C275" s="20">
        <v>106856</v>
      </c>
      <c r="D275" s="13" t="s">
        <v>84</v>
      </c>
      <c r="E275" s="21">
        <v>63</v>
      </c>
      <c r="F275" s="21">
        <v>29</v>
      </c>
      <c r="G275" s="21">
        <v>16</v>
      </c>
      <c r="H275" s="13"/>
      <c r="I275" s="21"/>
      <c r="J275" s="13"/>
      <c r="K275" s="1">
        <f t="shared" si="4"/>
        <v>108</v>
      </c>
    </row>
    <row r="276" spans="1:11">
      <c r="A276" s="13">
        <v>275</v>
      </c>
      <c r="B276" s="14" t="s">
        <v>97</v>
      </c>
      <c r="C276" s="20">
        <v>107085</v>
      </c>
      <c r="D276" s="13" t="s">
        <v>84</v>
      </c>
      <c r="E276" s="21">
        <v>133</v>
      </c>
      <c r="F276" s="21">
        <v>47</v>
      </c>
      <c r="G276" s="21">
        <v>10</v>
      </c>
      <c r="H276" s="13">
        <v>10</v>
      </c>
      <c r="I276" s="21">
        <v>9</v>
      </c>
      <c r="J276" s="13"/>
      <c r="K276" s="1">
        <f t="shared" si="4"/>
        <v>209</v>
      </c>
    </row>
    <row r="277" spans="1:11">
      <c r="A277" s="13">
        <v>276</v>
      </c>
      <c r="B277" s="14" t="s">
        <v>97</v>
      </c>
      <c r="C277" s="20">
        <v>107199</v>
      </c>
      <c r="D277" s="13" t="s">
        <v>85</v>
      </c>
      <c r="E277" s="21">
        <v>62</v>
      </c>
      <c r="F277" s="21"/>
      <c r="G277" s="21"/>
      <c r="H277" s="13"/>
      <c r="I277" s="21"/>
      <c r="J277" s="13"/>
      <c r="K277" s="1">
        <f t="shared" si="4"/>
        <v>62</v>
      </c>
    </row>
    <row r="278" spans="1:11">
      <c r="A278" s="13">
        <v>277</v>
      </c>
      <c r="B278" s="14" t="s">
        <v>97</v>
      </c>
      <c r="C278" s="20">
        <v>107201</v>
      </c>
      <c r="D278" s="13" t="s">
        <v>85</v>
      </c>
      <c r="E278" s="21">
        <v>47</v>
      </c>
      <c r="F278" s="21"/>
      <c r="G278" s="21"/>
      <c r="H278" s="13"/>
      <c r="I278" s="21"/>
      <c r="J278" s="13"/>
      <c r="K278" s="1">
        <f t="shared" si="4"/>
        <v>47</v>
      </c>
    </row>
    <row r="279" spans="1:11">
      <c r="A279" s="13">
        <v>278</v>
      </c>
      <c r="B279" s="14" t="s">
        <v>97</v>
      </c>
      <c r="C279" s="20">
        <v>107278</v>
      </c>
      <c r="D279" s="13" t="s">
        <v>84</v>
      </c>
      <c r="E279" s="21">
        <v>44</v>
      </c>
      <c r="F279" s="21">
        <v>56</v>
      </c>
      <c r="G279" s="21"/>
      <c r="H279" s="13"/>
      <c r="I279" s="21"/>
      <c r="J279" s="13"/>
      <c r="K279" s="1">
        <f t="shared" si="4"/>
        <v>100</v>
      </c>
    </row>
    <row r="280" spans="1:11">
      <c r="A280" s="13">
        <v>279</v>
      </c>
      <c r="B280" s="14" t="s">
        <v>97</v>
      </c>
      <c r="C280" s="20">
        <v>107395</v>
      </c>
      <c r="D280" s="13" t="s">
        <v>84</v>
      </c>
      <c r="E280" s="21">
        <v>22</v>
      </c>
      <c r="F280" s="21"/>
      <c r="G280" s="21"/>
      <c r="H280" s="13"/>
      <c r="I280" s="21"/>
      <c r="J280" s="13"/>
      <c r="K280" s="1">
        <f t="shared" si="4"/>
        <v>22</v>
      </c>
    </row>
    <row r="281" spans="1:11">
      <c r="A281" s="13">
        <v>280</v>
      </c>
      <c r="B281" s="14" t="s">
        <v>97</v>
      </c>
      <c r="C281" s="20">
        <v>107402</v>
      </c>
      <c r="D281" s="13" t="s">
        <v>84</v>
      </c>
      <c r="E281" s="21">
        <v>20</v>
      </c>
      <c r="F281" s="21">
        <v>16</v>
      </c>
      <c r="G281" s="21"/>
      <c r="H281" s="13"/>
      <c r="I281" s="21"/>
      <c r="J281" s="13"/>
      <c r="K281" s="1">
        <f t="shared" si="4"/>
        <v>36</v>
      </c>
    </row>
    <row r="282" spans="1:11">
      <c r="A282" s="13">
        <v>281</v>
      </c>
      <c r="B282" s="14" t="s">
        <v>97</v>
      </c>
      <c r="C282" s="20">
        <v>107417</v>
      </c>
      <c r="D282" s="13" t="s">
        <v>84</v>
      </c>
      <c r="E282" s="21">
        <v>67</v>
      </c>
      <c r="F282" s="21"/>
      <c r="G282" s="21"/>
      <c r="H282" s="13"/>
      <c r="I282" s="21"/>
      <c r="J282" s="13"/>
      <c r="K282" s="1">
        <f t="shared" si="4"/>
        <v>67</v>
      </c>
    </row>
    <row r="283" spans="1:11">
      <c r="A283" s="13">
        <v>282</v>
      </c>
      <c r="B283" s="14" t="s">
        <v>97</v>
      </c>
      <c r="C283" s="20">
        <v>107418</v>
      </c>
      <c r="D283" s="13" t="s">
        <v>84</v>
      </c>
      <c r="E283" s="21">
        <v>90</v>
      </c>
      <c r="F283" s="21"/>
      <c r="G283" s="21"/>
      <c r="H283" s="13"/>
      <c r="I283" s="21"/>
      <c r="J283" s="13"/>
      <c r="K283" s="1">
        <f t="shared" si="4"/>
        <v>90</v>
      </c>
    </row>
    <row r="284" spans="1:11">
      <c r="A284" s="13">
        <v>283</v>
      </c>
      <c r="B284" s="14" t="s">
        <v>97</v>
      </c>
      <c r="C284" s="20">
        <v>107419</v>
      </c>
      <c r="D284" s="13" t="s">
        <v>84</v>
      </c>
      <c r="E284" s="21">
        <v>115</v>
      </c>
      <c r="F284" s="21">
        <v>37</v>
      </c>
      <c r="G284" s="21"/>
      <c r="H284" s="13"/>
      <c r="I284" s="21"/>
      <c r="J284" s="13"/>
      <c r="K284" s="1">
        <f t="shared" si="4"/>
        <v>152</v>
      </c>
    </row>
    <row r="285" spans="1:11">
      <c r="A285" s="13">
        <v>284</v>
      </c>
      <c r="B285" s="14" t="s">
        <v>97</v>
      </c>
      <c r="C285" s="20">
        <v>107421</v>
      </c>
      <c r="D285" s="13" t="s">
        <v>84</v>
      </c>
      <c r="E285" s="21">
        <v>43</v>
      </c>
      <c r="F285" s="21"/>
      <c r="G285" s="21"/>
      <c r="H285" s="13"/>
      <c r="I285" s="21"/>
      <c r="J285" s="13"/>
      <c r="K285" s="1">
        <f t="shared" si="4"/>
        <v>43</v>
      </c>
    </row>
    <row r="286" spans="1:11">
      <c r="A286" s="13">
        <v>285</v>
      </c>
      <c r="B286" s="14" t="s">
        <v>97</v>
      </c>
      <c r="C286" s="20">
        <v>801979</v>
      </c>
      <c r="D286" s="16" t="s">
        <v>86</v>
      </c>
      <c r="E286" s="21">
        <v>45</v>
      </c>
      <c r="F286" s="21">
        <v>11</v>
      </c>
      <c r="G286" s="21"/>
      <c r="H286" s="13"/>
      <c r="I286" s="21"/>
      <c r="J286" s="13"/>
      <c r="K286" s="1">
        <f t="shared" si="4"/>
        <v>56</v>
      </c>
    </row>
    <row r="287" spans="1:11">
      <c r="A287" s="13">
        <v>286</v>
      </c>
      <c r="B287" s="14" t="s">
        <v>97</v>
      </c>
      <c r="C287" s="20">
        <v>802750</v>
      </c>
      <c r="D287" s="16" t="s">
        <v>86</v>
      </c>
      <c r="E287" s="21"/>
      <c r="F287" s="21">
        <v>9</v>
      </c>
      <c r="G287" s="21">
        <v>15</v>
      </c>
      <c r="H287" s="13"/>
      <c r="I287" s="21"/>
      <c r="J287" s="13"/>
      <c r="K287" s="1">
        <f t="shared" si="4"/>
        <v>24</v>
      </c>
    </row>
    <row r="288" spans="1:11">
      <c r="A288" s="13">
        <v>287</v>
      </c>
      <c r="B288" s="14" t="s">
        <v>97</v>
      </c>
      <c r="C288" s="20">
        <v>803727</v>
      </c>
      <c r="D288" s="16" t="s">
        <v>86</v>
      </c>
      <c r="E288" s="21">
        <v>34</v>
      </c>
      <c r="F288" s="21"/>
      <c r="G288" s="21"/>
      <c r="H288" s="13"/>
      <c r="I288" s="21"/>
      <c r="J288" s="13"/>
      <c r="K288" s="1">
        <f t="shared" si="4"/>
        <v>34</v>
      </c>
    </row>
    <row r="289" spans="1:11">
      <c r="A289" s="13">
        <v>288</v>
      </c>
      <c r="B289" s="14" t="s">
        <v>98</v>
      </c>
      <c r="C289" s="13">
        <v>801378</v>
      </c>
      <c r="D289" s="16" t="s">
        <v>86</v>
      </c>
      <c r="E289" s="15">
        <v>38</v>
      </c>
      <c r="F289" s="15">
        <v>20</v>
      </c>
      <c r="G289" s="15">
        <v>5</v>
      </c>
      <c r="H289" s="13"/>
      <c r="I289" s="13"/>
      <c r="J289" s="13"/>
      <c r="K289" s="1">
        <f t="shared" si="4"/>
        <v>63</v>
      </c>
    </row>
    <row r="290" spans="1:11">
      <c r="A290" s="13">
        <v>289</v>
      </c>
      <c r="B290" s="14" t="s">
        <v>98</v>
      </c>
      <c r="C290" s="13">
        <v>801391</v>
      </c>
      <c r="D290" s="16" t="s">
        <v>86</v>
      </c>
      <c r="E290" s="15">
        <v>12</v>
      </c>
      <c r="F290" s="15">
        <v>12</v>
      </c>
      <c r="G290" s="15"/>
      <c r="H290" s="13"/>
      <c r="I290" s="13"/>
      <c r="J290" s="13"/>
      <c r="K290" s="1">
        <f t="shared" si="4"/>
        <v>24</v>
      </c>
    </row>
    <row r="291" spans="1:11">
      <c r="A291" s="13">
        <v>290</v>
      </c>
      <c r="B291" s="14" t="s">
        <v>98</v>
      </c>
      <c r="C291" s="13">
        <v>801881</v>
      </c>
      <c r="D291" s="16" t="s">
        <v>86</v>
      </c>
      <c r="E291" s="15">
        <v>47</v>
      </c>
      <c r="F291" s="15">
        <v>30</v>
      </c>
      <c r="G291" s="15">
        <v>30</v>
      </c>
      <c r="H291" s="13"/>
      <c r="I291" s="13"/>
      <c r="J291" s="13"/>
      <c r="K291" s="1">
        <f t="shared" si="4"/>
        <v>107</v>
      </c>
    </row>
    <row r="292" spans="1:11">
      <c r="A292" s="13">
        <v>291</v>
      </c>
      <c r="B292" s="14" t="s">
        <v>98</v>
      </c>
      <c r="C292" s="13">
        <v>802364</v>
      </c>
      <c r="D292" s="16" t="s">
        <v>86</v>
      </c>
      <c r="E292" s="15">
        <v>23</v>
      </c>
      <c r="F292" s="15">
        <v>2</v>
      </c>
      <c r="G292" s="15">
        <v>5</v>
      </c>
      <c r="H292" s="13"/>
      <c r="I292" s="13"/>
      <c r="J292" s="13"/>
      <c r="K292" s="1">
        <f t="shared" si="4"/>
        <v>30</v>
      </c>
    </row>
    <row r="293" spans="1:11">
      <c r="A293" s="13">
        <v>292</v>
      </c>
      <c r="B293" s="14" t="s">
        <v>98</v>
      </c>
      <c r="C293" s="13">
        <v>802438</v>
      </c>
      <c r="D293" s="16" t="s">
        <v>86</v>
      </c>
      <c r="E293" s="15">
        <v>15</v>
      </c>
      <c r="F293" s="15">
        <v>17</v>
      </c>
      <c r="G293" s="15">
        <v>11</v>
      </c>
      <c r="H293" s="13"/>
      <c r="I293" s="13"/>
      <c r="J293" s="13"/>
      <c r="K293" s="1">
        <f t="shared" si="4"/>
        <v>43</v>
      </c>
    </row>
    <row r="294" spans="1:11">
      <c r="A294" s="13">
        <v>293</v>
      </c>
      <c r="B294" s="14" t="s">
        <v>98</v>
      </c>
      <c r="C294" s="13">
        <v>802441</v>
      </c>
      <c r="D294" s="16" t="s">
        <v>86</v>
      </c>
      <c r="E294" s="15"/>
      <c r="F294" s="15">
        <v>19</v>
      </c>
      <c r="G294" s="15"/>
      <c r="H294" s="13"/>
      <c r="I294" s="13"/>
      <c r="J294" s="13"/>
      <c r="K294" s="1">
        <f t="shared" si="4"/>
        <v>19</v>
      </c>
    </row>
    <row r="295" spans="1:11">
      <c r="A295" s="13">
        <v>294</v>
      </c>
      <c r="B295" s="14" t="s">
        <v>98</v>
      </c>
      <c r="C295" s="13">
        <v>803182</v>
      </c>
      <c r="D295" s="16" t="s">
        <v>86</v>
      </c>
      <c r="E295" s="15">
        <v>17</v>
      </c>
      <c r="F295" s="15"/>
      <c r="G295" s="15"/>
      <c r="H295" s="13"/>
      <c r="I295" s="13"/>
      <c r="J295" s="13"/>
      <c r="K295" s="1">
        <f t="shared" si="4"/>
        <v>17</v>
      </c>
    </row>
    <row r="296" spans="1:11">
      <c r="A296" s="13">
        <v>295</v>
      </c>
      <c r="B296" s="14" t="s">
        <v>98</v>
      </c>
      <c r="C296" s="13">
        <v>803185</v>
      </c>
      <c r="D296" s="16" t="s">
        <v>86</v>
      </c>
      <c r="E296" s="15">
        <v>30</v>
      </c>
      <c r="F296" s="15"/>
      <c r="G296" s="15"/>
      <c r="H296" s="13"/>
      <c r="I296" s="13"/>
      <c r="J296" s="13"/>
      <c r="K296" s="1">
        <f t="shared" si="4"/>
        <v>30</v>
      </c>
    </row>
    <row r="297" spans="1:11">
      <c r="A297" s="13">
        <v>296</v>
      </c>
      <c r="B297" s="14" t="s">
        <v>98</v>
      </c>
      <c r="C297" s="13">
        <v>803779</v>
      </c>
      <c r="D297" s="16" t="s">
        <v>86</v>
      </c>
      <c r="E297" s="15">
        <v>13</v>
      </c>
      <c r="F297" s="15"/>
      <c r="G297" s="15"/>
      <c r="H297" s="13"/>
      <c r="I297" s="13"/>
      <c r="J297" s="13"/>
      <c r="K297" s="1">
        <f t="shared" si="4"/>
        <v>13</v>
      </c>
    </row>
    <row r="298" spans="1:11">
      <c r="A298" s="13">
        <v>297</v>
      </c>
      <c r="B298" s="14" t="s">
        <v>98</v>
      </c>
      <c r="C298" s="13">
        <v>804285</v>
      </c>
      <c r="D298" s="16" t="s">
        <v>86</v>
      </c>
      <c r="E298" s="15">
        <v>19</v>
      </c>
      <c r="F298" s="15">
        <v>13</v>
      </c>
      <c r="G298" s="15"/>
      <c r="H298" s="13"/>
      <c r="I298" s="13"/>
      <c r="J298" s="13"/>
      <c r="K298" s="1">
        <f t="shared" si="4"/>
        <v>32</v>
      </c>
    </row>
    <row r="299" spans="1:11">
      <c r="A299" s="13">
        <v>298</v>
      </c>
      <c r="B299" s="14" t="s">
        <v>98</v>
      </c>
      <c r="C299" s="13">
        <v>805155</v>
      </c>
      <c r="D299" s="16" t="s">
        <v>86</v>
      </c>
      <c r="E299" s="15">
        <v>28</v>
      </c>
      <c r="F299" s="15"/>
      <c r="G299" s="15"/>
      <c r="H299" s="13"/>
      <c r="I299" s="13"/>
      <c r="J299" s="13"/>
      <c r="K299" s="1">
        <f t="shared" si="4"/>
        <v>28</v>
      </c>
    </row>
    <row r="300" spans="1:11">
      <c r="A300" s="13">
        <v>299</v>
      </c>
      <c r="B300" s="14" t="s">
        <v>98</v>
      </c>
      <c r="C300" s="13">
        <v>805160</v>
      </c>
      <c r="D300" s="16" t="s">
        <v>86</v>
      </c>
      <c r="E300" s="15">
        <v>11</v>
      </c>
      <c r="F300" s="15">
        <v>9</v>
      </c>
      <c r="G300" s="15">
        <v>12</v>
      </c>
      <c r="H300" s="13"/>
      <c r="I300" s="13"/>
      <c r="J300" s="13"/>
      <c r="K300" s="1">
        <f t="shared" si="4"/>
        <v>32</v>
      </c>
    </row>
    <row r="301" spans="1:11">
      <c r="A301" s="13">
        <v>300</v>
      </c>
      <c r="B301" s="14" t="s">
        <v>99</v>
      </c>
      <c r="C301" s="13">
        <v>10</v>
      </c>
      <c r="D301" s="13" t="s">
        <v>11</v>
      </c>
      <c r="E301" s="15">
        <v>4</v>
      </c>
      <c r="F301" s="15">
        <v>10</v>
      </c>
      <c r="G301" s="15">
        <v>14</v>
      </c>
      <c r="H301" s="15"/>
      <c r="I301" s="15"/>
      <c r="J301" s="15"/>
      <c r="K301" s="1">
        <f t="shared" si="4"/>
        <v>28</v>
      </c>
    </row>
    <row r="302" spans="1:11">
      <c r="A302" s="13">
        <v>301</v>
      </c>
      <c r="B302" s="14" t="s">
        <v>99</v>
      </c>
      <c r="C302" s="13">
        <v>11</v>
      </c>
      <c r="D302" s="13" t="s">
        <v>11</v>
      </c>
      <c r="E302" s="15">
        <v>8</v>
      </c>
      <c r="F302" s="15">
        <v>4</v>
      </c>
      <c r="G302" s="15">
        <v>5</v>
      </c>
      <c r="H302" s="15"/>
      <c r="I302" s="15"/>
      <c r="J302" s="15"/>
      <c r="K302" s="1">
        <f t="shared" si="4"/>
        <v>17</v>
      </c>
    </row>
    <row r="303" spans="1:11">
      <c r="A303" s="13">
        <v>302</v>
      </c>
      <c r="B303" s="14" t="s">
        <v>99</v>
      </c>
      <c r="C303" s="13">
        <v>12</v>
      </c>
      <c r="D303" s="13" t="s">
        <v>11</v>
      </c>
      <c r="E303" s="15">
        <v>28</v>
      </c>
      <c r="F303" s="15">
        <v>11</v>
      </c>
      <c r="G303" s="15">
        <v>18</v>
      </c>
      <c r="H303" s="15">
        <v>10</v>
      </c>
      <c r="I303" s="15">
        <v>17</v>
      </c>
      <c r="J303" s="15">
        <v>6</v>
      </c>
      <c r="K303" s="1">
        <f t="shared" si="4"/>
        <v>90</v>
      </c>
    </row>
    <row r="304" spans="1:11">
      <c r="A304" s="13">
        <v>303</v>
      </c>
      <c r="B304" s="14" t="s">
        <v>99</v>
      </c>
      <c r="C304" s="13">
        <v>12192</v>
      </c>
      <c r="D304" s="13" t="s">
        <v>83</v>
      </c>
      <c r="E304" s="15">
        <v>16</v>
      </c>
      <c r="F304" s="15">
        <v>15</v>
      </c>
      <c r="G304" s="15">
        <v>26</v>
      </c>
      <c r="H304" s="15"/>
      <c r="I304" s="15"/>
      <c r="J304" s="15"/>
      <c r="K304" s="1">
        <f t="shared" si="4"/>
        <v>57</v>
      </c>
    </row>
    <row r="305" spans="1:11">
      <c r="A305" s="13">
        <v>304</v>
      </c>
      <c r="B305" s="14" t="s">
        <v>99</v>
      </c>
      <c r="C305" s="13">
        <v>12206</v>
      </c>
      <c r="D305" s="13" t="s">
        <v>83</v>
      </c>
      <c r="E305" s="15">
        <v>20</v>
      </c>
      <c r="F305" s="15">
        <v>22</v>
      </c>
      <c r="G305" s="15">
        <v>15</v>
      </c>
      <c r="H305" s="15"/>
      <c r="I305" s="15"/>
      <c r="J305" s="15"/>
      <c r="K305" s="1">
        <f t="shared" si="4"/>
        <v>57</v>
      </c>
    </row>
    <row r="306" spans="1:11">
      <c r="A306" s="13">
        <v>305</v>
      </c>
      <c r="B306" s="14" t="s">
        <v>99</v>
      </c>
      <c r="C306" s="13">
        <v>100332</v>
      </c>
      <c r="D306" s="13" t="s">
        <v>85</v>
      </c>
      <c r="E306" s="15">
        <v>2</v>
      </c>
      <c r="F306" s="15">
        <v>9</v>
      </c>
      <c r="G306" s="15">
        <v>4</v>
      </c>
      <c r="H306" s="15">
        <v>42</v>
      </c>
      <c r="I306" s="15"/>
      <c r="J306" s="15"/>
      <c r="K306" s="1">
        <f t="shared" si="4"/>
        <v>57</v>
      </c>
    </row>
    <row r="307" spans="1:11">
      <c r="A307" s="13">
        <v>306</v>
      </c>
      <c r="B307" s="14" t="s">
        <v>99</v>
      </c>
      <c r="C307" s="13">
        <v>100340</v>
      </c>
      <c r="D307" s="13" t="s">
        <v>85</v>
      </c>
      <c r="E307" s="15">
        <v>35</v>
      </c>
      <c r="F307" s="15"/>
      <c r="G307" s="15"/>
      <c r="H307" s="15"/>
      <c r="I307" s="15"/>
      <c r="J307" s="15"/>
      <c r="K307" s="1">
        <f t="shared" si="4"/>
        <v>35</v>
      </c>
    </row>
    <row r="308" spans="1:11">
      <c r="A308" s="13">
        <v>307</v>
      </c>
      <c r="B308" s="14" t="s">
        <v>99</v>
      </c>
      <c r="C308" s="13">
        <v>100348</v>
      </c>
      <c r="D308" s="13" t="s">
        <v>84</v>
      </c>
      <c r="E308" s="15">
        <v>40</v>
      </c>
      <c r="F308" s="15"/>
      <c r="G308" s="15"/>
      <c r="H308" s="15"/>
      <c r="I308" s="15"/>
      <c r="J308" s="15"/>
      <c r="K308" s="1">
        <f t="shared" si="4"/>
        <v>40</v>
      </c>
    </row>
    <row r="309" spans="1:11">
      <c r="A309" s="13">
        <v>308</v>
      </c>
      <c r="B309" s="14" t="s">
        <v>99</v>
      </c>
      <c r="C309" s="13">
        <v>100701</v>
      </c>
      <c r="D309" s="13" t="s">
        <v>84</v>
      </c>
      <c r="E309" s="15">
        <v>10</v>
      </c>
      <c r="F309" s="15"/>
      <c r="G309" s="15"/>
      <c r="H309" s="15"/>
      <c r="I309" s="15"/>
      <c r="J309" s="15"/>
      <c r="K309" s="1">
        <f t="shared" si="4"/>
        <v>10</v>
      </c>
    </row>
    <row r="310" spans="1:11">
      <c r="A310" s="13">
        <v>309</v>
      </c>
      <c r="B310" s="14" t="s">
        <v>99</v>
      </c>
      <c r="C310" s="13">
        <v>100704</v>
      </c>
      <c r="D310" s="13" t="s">
        <v>84</v>
      </c>
      <c r="E310" s="15">
        <v>23</v>
      </c>
      <c r="F310" s="15"/>
      <c r="G310" s="15"/>
      <c r="H310" s="15"/>
      <c r="I310" s="15"/>
      <c r="J310" s="15"/>
      <c r="K310" s="1">
        <f t="shared" si="4"/>
        <v>23</v>
      </c>
    </row>
    <row r="311" spans="1:11">
      <c r="A311" s="13">
        <v>310</v>
      </c>
      <c r="B311" s="14" t="s">
        <v>99</v>
      </c>
      <c r="C311" s="13">
        <v>100875</v>
      </c>
      <c r="D311" s="13" t="s">
        <v>85</v>
      </c>
      <c r="E311" s="15">
        <v>27</v>
      </c>
      <c r="F311" s="15"/>
      <c r="G311" s="15"/>
      <c r="H311" s="15"/>
      <c r="I311" s="15"/>
      <c r="J311" s="15"/>
      <c r="K311" s="1">
        <f t="shared" si="4"/>
        <v>27</v>
      </c>
    </row>
    <row r="312" spans="1:11">
      <c r="A312" s="13">
        <v>311</v>
      </c>
      <c r="B312" s="14" t="s">
        <v>99</v>
      </c>
      <c r="C312" s="13">
        <v>101103</v>
      </c>
      <c r="D312" s="13" t="s">
        <v>85</v>
      </c>
      <c r="E312" s="15">
        <v>37</v>
      </c>
      <c r="F312" s="15"/>
      <c r="G312" s="15"/>
      <c r="H312" s="15"/>
      <c r="I312" s="15"/>
      <c r="J312" s="15"/>
      <c r="K312" s="1">
        <f t="shared" si="4"/>
        <v>37</v>
      </c>
    </row>
    <row r="313" spans="1:11">
      <c r="A313" s="13">
        <v>312</v>
      </c>
      <c r="B313" s="14" t="s">
        <v>99</v>
      </c>
      <c r="C313" s="13">
        <v>101392</v>
      </c>
      <c r="D313" s="13" t="s">
        <v>85</v>
      </c>
      <c r="E313" s="15">
        <v>9</v>
      </c>
      <c r="F313" s="15"/>
      <c r="G313" s="15"/>
      <c r="H313" s="15"/>
      <c r="I313" s="15"/>
      <c r="J313" s="15"/>
      <c r="K313" s="1">
        <f t="shared" si="4"/>
        <v>9</v>
      </c>
    </row>
    <row r="314" spans="1:11">
      <c r="A314" s="13">
        <v>313</v>
      </c>
      <c r="B314" s="14" t="s">
        <v>99</v>
      </c>
      <c r="C314" s="13">
        <v>101396</v>
      </c>
      <c r="D314" s="13" t="s">
        <v>84</v>
      </c>
      <c r="E314" s="15">
        <v>25</v>
      </c>
      <c r="F314" s="15"/>
      <c r="G314" s="15"/>
      <c r="H314" s="15"/>
      <c r="I314" s="15"/>
      <c r="J314" s="15"/>
      <c r="K314" s="1">
        <f t="shared" si="4"/>
        <v>25</v>
      </c>
    </row>
    <row r="315" spans="1:11">
      <c r="A315" s="13">
        <v>314</v>
      </c>
      <c r="B315" s="14" t="s">
        <v>99</v>
      </c>
      <c r="C315" s="13">
        <v>101482</v>
      </c>
      <c r="D315" s="13" t="s">
        <v>84</v>
      </c>
      <c r="E315" s="15">
        <v>19</v>
      </c>
      <c r="F315" s="15"/>
      <c r="G315" s="15"/>
      <c r="H315" s="15"/>
      <c r="I315" s="15"/>
      <c r="J315" s="15"/>
      <c r="K315" s="1">
        <f t="shared" si="4"/>
        <v>19</v>
      </c>
    </row>
    <row r="316" spans="1:11">
      <c r="A316" s="13">
        <v>315</v>
      </c>
      <c r="B316" s="14" t="s">
        <v>99</v>
      </c>
      <c r="C316" s="13">
        <v>101678</v>
      </c>
      <c r="D316" s="13" t="s">
        <v>84</v>
      </c>
      <c r="E316" s="15">
        <v>22</v>
      </c>
      <c r="F316" s="15"/>
      <c r="G316" s="15"/>
      <c r="H316" s="15"/>
      <c r="I316" s="15"/>
      <c r="J316" s="15"/>
      <c r="K316" s="1">
        <f t="shared" si="4"/>
        <v>22</v>
      </c>
    </row>
    <row r="317" spans="1:11">
      <c r="A317" s="13">
        <v>316</v>
      </c>
      <c r="B317" s="14" t="s">
        <v>99</v>
      </c>
      <c r="C317" s="13">
        <v>101780</v>
      </c>
      <c r="D317" s="13" t="s">
        <v>85</v>
      </c>
      <c r="E317" s="15">
        <v>12</v>
      </c>
      <c r="F317" s="15"/>
      <c r="G317" s="15"/>
      <c r="H317" s="15"/>
      <c r="I317" s="15"/>
      <c r="J317" s="15"/>
      <c r="K317" s="1">
        <f t="shared" si="4"/>
        <v>12</v>
      </c>
    </row>
    <row r="318" spans="1:11">
      <c r="A318" s="13">
        <v>317</v>
      </c>
      <c r="B318" s="14" t="s">
        <v>99</v>
      </c>
      <c r="C318" s="13">
        <v>102101</v>
      </c>
      <c r="D318" s="13" t="s">
        <v>84</v>
      </c>
      <c r="E318" s="15">
        <v>56</v>
      </c>
      <c r="F318" s="15"/>
      <c r="G318" s="15"/>
      <c r="H318" s="15"/>
      <c r="I318" s="15"/>
      <c r="J318" s="15"/>
      <c r="K318" s="1">
        <f t="shared" si="4"/>
        <v>56</v>
      </c>
    </row>
    <row r="319" spans="1:11">
      <c r="A319" s="13">
        <v>318</v>
      </c>
      <c r="B319" s="14" t="s">
        <v>99</v>
      </c>
      <c r="C319" s="13">
        <v>102102</v>
      </c>
      <c r="D319" s="13" t="s">
        <v>84</v>
      </c>
      <c r="E319" s="15">
        <v>36</v>
      </c>
      <c r="F319" s="15"/>
      <c r="G319" s="15"/>
      <c r="H319" s="15"/>
      <c r="I319" s="15"/>
      <c r="J319" s="15"/>
      <c r="K319" s="1">
        <f t="shared" si="4"/>
        <v>36</v>
      </c>
    </row>
    <row r="320" spans="1:11">
      <c r="A320" s="13">
        <v>319</v>
      </c>
      <c r="B320" s="14" t="s">
        <v>99</v>
      </c>
      <c r="C320" s="13">
        <v>102855</v>
      </c>
      <c r="D320" s="13" t="s">
        <v>84</v>
      </c>
      <c r="E320" s="15">
        <v>16</v>
      </c>
      <c r="F320" s="15"/>
      <c r="G320" s="15"/>
      <c r="H320" s="15"/>
      <c r="I320" s="15"/>
      <c r="J320" s="15"/>
      <c r="K320" s="1">
        <f t="shared" si="4"/>
        <v>16</v>
      </c>
    </row>
    <row r="321" spans="1:11">
      <c r="A321" s="13">
        <v>320</v>
      </c>
      <c r="B321" s="14" t="s">
        <v>99</v>
      </c>
      <c r="C321" s="13">
        <v>103318</v>
      </c>
      <c r="D321" s="13" t="s">
        <v>84</v>
      </c>
      <c r="E321" s="15">
        <v>51</v>
      </c>
      <c r="F321" s="15"/>
      <c r="G321" s="15"/>
      <c r="H321" s="15"/>
      <c r="I321" s="15"/>
      <c r="J321" s="15"/>
      <c r="K321" s="1">
        <f t="shared" si="4"/>
        <v>51</v>
      </c>
    </row>
    <row r="322" spans="1:11">
      <c r="A322" s="13">
        <v>321</v>
      </c>
      <c r="B322" s="14" t="s">
        <v>100</v>
      </c>
      <c r="C322" s="13">
        <v>152</v>
      </c>
      <c r="D322" s="13" t="s">
        <v>11</v>
      </c>
      <c r="E322" s="25">
        <v>142</v>
      </c>
      <c r="F322" s="25">
        <v>132</v>
      </c>
      <c r="G322" s="25">
        <v>99</v>
      </c>
      <c r="H322" s="25">
        <v>88</v>
      </c>
      <c r="I322" s="25">
        <v>97</v>
      </c>
      <c r="J322" s="25">
        <v>49</v>
      </c>
      <c r="K322" s="1">
        <f t="shared" si="4"/>
        <v>607</v>
      </c>
    </row>
    <row r="323" spans="1:11">
      <c r="A323" s="13">
        <v>322</v>
      </c>
      <c r="B323" s="14" t="s">
        <v>100</v>
      </c>
      <c r="C323" s="13">
        <v>167</v>
      </c>
      <c r="D323" s="13" t="s">
        <v>11</v>
      </c>
      <c r="E323" s="25">
        <v>3</v>
      </c>
      <c r="F323" s="25">
        <v>11</v>
      </c>
      <c r="G323" s="25">
        <v>7</v>
      </c>
      <c r="H323" s="25"/>
      <c r="I323" s="25"/>
      <c r="J323" s="25"/>
      <c r="K323" s="1">
        <f t="shared" ref="K323:K386" si="5">E323+F323+G323+H323+I323+J323</f>
        <v>21</v>
      </c>
    </row>
    <row r="324" spans="1:11">
      <c r="A324" s="13">
        <v>323</v>
      </c>
      <c r="B324" s="14" t="s">
        <v>100</v>
      </c>
      <c r="C324" s="13">
        <v>625</v>
      </c>
      <c r="D324" s="13" t="s">
        <v>11</v>
      </c>
      <c r="E324" s="25">
        <v>73</v>
      </c>
      <c r="F324" s="25">
        <v>59</v>
      </c>
      <c r="G324" s="25">
        <v>58</v>
      </c>
      <c r="H324" s="25">
        <v>74</v>
      </c>
      <c r="I324" s="25">
        <v>110</v>
      </c>
      <c r="J324" s="25">
        <v>43</v>
      </c>
      <c r="K324" s="1">
        <f t="shared" si="5"/>
        <v>417</v>
      </c>
    </row>
    <row r="325" spans="1:11">
      <c r="A325" s="13">
        <v>324</v>
      </c>
      <c r="B325" s="14" t="s">
        <v>100</v>
      </c>
      <c r="C325" s="13">
        <v>647</v>
      </c>
      <c r="D325" s="13" t="s">
        <v>11</v>
      </c>
      <c r="E325" s="25">
        <v>62</v>
      </c>
      <c r="F325" s="25">
        <v>61</v>
      </c>
      <c r="G325" s="25">
        <v>48</v>
      </c>
      <c r="H325" s="25">
        <v>38</v>
      </c>
      <c r="I325" s="25">
        <v>38</v>
      </c>
      <c r="J325" s="25">
        <v>19</v>
      </c>
      <c r="K325" s="1">
        <f t="shared" si="5"/>
        <v>266</v>
      </c>
    </row>
    <row r="326" spans="1:11">
      <c r="A326" s="13">
        <v>325</v>
      </c>
      <c r="B326" s="14" t="s">
        <v>100</v>
      </c>
      <c r="C326" s="13">
        <v>1758</v>
      </c>
      <c r="D326" s="13" t="s">
        <v>91</v>
      </c>
      <c r="E326" s="25">
        <v>9</v>
      </c>
      <c r="F326" s="25">
        <v>14</v>
      </c>
      <c r="G326" s="25">
        <v>18</v>
      </c>
      <c r="H326" s="25"/>
      <c r="I326" s="25"/>
      <c r="J326" s="25"/>
      <c r="K326" s="1">
        <f t="shared" si="5"/>
        <v>41</v>
      </c>
    </row>
    <row r="327" spans="1:11">
      <c r="A327" s="13">
        <v>326</v>
      </c>
      <c r="B327" s="14" t="s">
        <v>100</v>
      </c>
      <c r="C327" s="13">
        <v>3035</v>
      </c>
      <c r="D327" s="13" t="s">
        <v>91</v>
      </c>
      <c r="E327" s="25">
        <v>62</v>
      </c>
      <c r="F327" s="25">
        <v>33</v>
      </c>
      <c r="G327" s="25">
        <v>74</v>
      </c>
      <c r="H327" s="25">
        <v>38</v>
      </c>
      <c r="I327" s="25">
        <v>37</v>
      </c>
      <c r="J327" s="25">
        <v>23</v>
      </c>
      <c r="K327" s="1">
        <f t="shared" si="5"/>
        <v>267</v>
      </c>
    </row>
    <row r="328" spans="1:11">
      <c r="A328" s="13">
        <v>327</v>
      </c>
      <c r="B328" s="14" t="s">
        <v>100</v>
      </c>
      <c r="C328" s="13">
        <v>3132</v>
      </c>
      <c r="D328" s="13" t="s">
        <v>91</v>
      </c>
      <c r="E328" s="25">
        <v>5</v>
      </c>
      <c r="F328" s="25">
        <v>9</v>
      </c>
      <c r="G328" s="25">
        <v>4</v>
      </c>
      <c r="H328" s="25"/>
      <c r="I328" s="25"/>
      <c r="J328" s="25"/>
      <c r="K328" s="1">
        <f t="shared" si="5"/>
        <v>18</v>
      </c>
    </row>
    <row r="329" spans="1:11">
      <c r="A329" s="13">
        <v>328</v>
      </c>
      <c r="B329" s="14" t="s">
        <v>100</v>
      </c>
      <c r="C329" s="13">
        <v>4524</v>
      </c>
      <c r="D329" s="13" t="s">
        <v>11</v>
      </c>
      <c r="E329" s="25">
        <v>26</v>
      </c>
      <c r="F329" s="25">
        <v>19</v>
      </c>
      <c r="G329" s="25">
        <v>14</v>
      </c>
      <c r="H329" s="25">
        <v>25</v>
      </c>
      <c r="I329" s="25">
        <v>7</v>
      </c>
      <c r="J329" s="25"/>
      <c r="K329" s="1">
        <f t="shared" si="5"/>
        <v>91</v>
      </c>
    </row>
    <row r="330" spans="1:11">
      <c r="A330" s="13">
        <v>329</v>
      </c>
      <c r="B330" s="14" t="s">
        <v>100</v>
      </c>
      <c r="C330" s="13">
        <v>4559</v>
      </c>
      <c r="D330" s="13" t="s">
        <v>11</v>
      </c>
      <c r="E330" s="25">
        <v>47</v>
      </c>
      <c r="F330" s="25">
        <v>48</v>
      </c>
      <c r="G330" s="25">
        <v>45</v>
      </c>
      <c r="H330" s="25">
        <v>47</v>
      </c>
      <c r="I330" s="25">
        <v>27</v>
      </c>
      <c r="J330" s="25">
        <v>25</v>
      </c>
      <c r="K330" s="1">
        <f t="shared" si="5"/>
        <v>239</v>
      </c>
    </row>
    <row r="331" spans="1:11">
      <c r="A331" s="13">
        <v>330</v>
      </c>
      <c r="B331" s="14" t="s">
        <v>100</v>
      </c>
      <c r="C331" s="13">
        <v>5705</v>
      </c>
      <c r="D331" s="13" t="s">
        <v>91</v>
      </c>
      <c r="E331" s="25">
        <v>51</v>
      </c>
      <c r="F331" s="25">
        <v>44</v>
      </c>
      <c r="G331" s="25">
        <v>33</v>
      </c>
      <c r="H331" s="25">
        <v>23</v>
      </c>
      <c r="I331" s="25">
        <v>22</v>
      </c>
      <c r="J331" s="25">
        <v>8</v>
      </c>
      <c r="K331" s="1">
        <f t="shared" si="5"/>
        <v>181</v>
      </c>
    </row>
    <row r="332" spans="1:11">
      <c r="A332" s="13">
        <v>331</v>
      </c>
      <c r="B332" s="14" t="s">
        <v>100</v>
      </c>
      <c r="C332" s="13">
        <v>13245</v>
      </c>
      <c r="D332" s="13" t="s">
        <v>83</v>
      </c>
      <c r="E332" s="25">
        <v>16</v>
      </c>
      <c r="F332" s="25">
        <v>2</v>
      </c>
      <c r="G332" s="25">
        <v>18</v>
      </c>
      <c r="H332" s="25">
        <v>42</v>
      </c>
      <c r="I332" s="25"/>
      <c r="J332" s="25"/>
      <c r="K332" s="1">
        <f t="shared" si="5"/>
        <v>78</v>
      </c>
    </row>
    <row r="333" spans="1:11">
      <c r="A333" s="13">
        <v>332</v>
      </c>
      <c r="B333" s="14" t="s">
        <v>100</v>
      </c>
      <c r="C333" s="13">
        <v>14031</v>
      </c>
      <c r="D333" s="13" t="s">
        <v>83</v>
      </c>
      <c r="E333" s="25">
        <v>6</v>
      </c>
      <c r="F333" s="25">
        <v>8</v>
      </c>
      <c r="G333" s="25">
        <v>41</v>
      </c>
      <c r="H333" s="25"/>
      <c r="I333" s="25"/>
      <c r="J333" s="25"/>
      <c r="K333" s="1">
        <f t="shared" si="5"/>
        <v>55</v>
      </c>
    </row>
    <row r="334" spans="1:11">
      <c r="A334" s="13">
        <v>333</v>
      </c>
      <c r="B334" s="14" t="s">
        <v>100</v>
      </c>
      <c r="C334" s="13">
        <v>102350</v>
      </c>
      <c r="D334" s="13" t="s">
        <v>84</v>
      </c>
      <c r="E334" s="25">
        <v>32</v>
      </c>
      <c r="F334" s="25"/>
      <c r="G334" s="25"/>
      <c r="H334" s="25"/>
      <c r="I334" s="25"/>
      <c r="J334" s="25"/>
      <c r="K334" s="1">
        <f t="shared" si="5"/>
        <v>32</v>
      </c>
    </row>
    <row r="335" spans="1:11">
      <c r="A335" s="13">
        <v>334</v>
      </c>
      <c r="B335" s="14" t="s">
        <v>100</v>
      </c>
      <c r="C335" s="13">
        <v>102363</v>
      </c>
      <c r="D335" s="13" t="s">
        <v>85</v>
      </c>
      <c r="E335" s="25">
        <v>25</v>
      </c>
      <c r="F335" s="25"/>
      <c r="G335" s="25"/>
      <c r="H335" s="25"/>
      <c r="I335" s="25"/>
      <c r="J335" s="25"/>
      <c r="K335" s="1">
        <f t="shared" si="5"/>
        <v>25</v>
      </c>
    </row>
    <row r="336" spans="1:11">
      <c r="A336" s="13">
        <v>335</v>
      </c>
      <c r="B336" s="14" t="s">
        <v>100</v>
      </c>
      <c r="C336" s="13">
        <v>102405</v>
      </c>
      <c r="D336" s="13" t="s">
        <v>84</v>
      </c>
      <c r="E336" s="25">
        <v>31</v>
      </c>
      <c r="F336" s="25"/>
      <c r="G336" s="25"/>
      <c r="H336" s="25"/>
      <c r="I336" s="25"/>
      <c r="J336" s="25"/>
      <c r="K336" s="1">
        <f t="shared" si="5"/>
        <v>31</v>
      </c>
    </row>
    <row r="337" spans="1:11">
      <c r="A337" s="13">
        <v>336</v>
      </c>
      <c r="B337" s="14" t="s">
        <v>100</v>
      </c>
      <c r="C337" s="13">
        <v>103896</v>
      </c>
      <c r="D337" s="13" t="s">
        <v>84</v>
      </c>
      <c r="E337" s="25">
        <v>27</v>
      </c>
      <c r="F337" s="25"/>
      <c r="G337" s="25"/>
      <c r="H337" s="25"/>
      <c r="I337" s="25"/>
      <c r="J337" s="25"/>
      <c r="K337" s="1">
        <f t="shared" si="5"/>
        <v>27</v>
      </c>
    </row>
    <row r="338" spans="1:11">
      <c r="A338" s="13">
        <v>337</v>
      </c>
      <c r="B338" s="14" t="s">
        <v>100</v>
      </c>
      <c r="C338" s="13">
        <v>103897</v>
      </c>
      <c r="D338" s="13" t="s">
        <v>84</v>
      </c>
      <c r="E338" s="25">
        <v>24</v>
      </c>
      <c r="F338" s="25"/>
      <c r="G338" s="25"/>
      <c r="H338" s="25"/>
      <c r="I338" s="25"/>
      <c r="J338" s="25"/>
      <c r="K338" s="1">
        <f t="shared" si="5"/>
        <v>24</v>
      </c>
    </row>
    <row r="339" spans="1:11">
      <c r="A339" s="13">
        <v>338</v>
      </c>
      <c r="B339" s="14" t="s">
        <v>100</v>
      </c>
      <c r="C339" s="13">
        <v>104009</v>
      </c>
      <c r="D339" s="13" t="s">
        <v>85</v>
      </c>
      <c r="E339" s="25">
        <v>13</v>
      </c>
      <c r="F339" s="25"/>
      <c r="G339" s="25"/>
      <c r="H339" s="25"/>
      <c r="I339" s="25"/>
      <c r="J339" s="25"/>
      <c r="K339" s="1">
        <f t="shared" si="5"/>
        <v>13</v>
      </c>
    </row>
    <row r="340" spans="1:11">
      <c r="A340" s="13">
        <v>339</v>
      </c>
      <c r="B340" s="14" t="s">
        <v>100</v>
      </c>
      <c r="C340" s="13">
        <v>104011</v>
      </c>
      <c r="D340" s="13" t="s">
        <v>84</v>
      </c>
      <c r="E340" s="25">
        <v>15</v>
      </c>
      <c r="F340" s="25"/>
      <c r="G340" s="25"/>
      <c r="H340" s="25"/>
      <c r="I340" s="25"/>
      <c r="J340" s="25"/>
      <c r="K340" s="1">
        <f t="shared" si="5"/>
        <v>15</v>
      </c>
    </row>
    <row r="341" spans="1:11">
      <c r="A341" s="13">
        <v>340</v>
      </c>
      <c r="B341" s="14" t="s">
        <v>100</v>
      </c>
      <c r="C341" s="13">
        <v>104016</v>
      </c>
      <c r="D341" s="13" t="s">
        <v>84</v>
      </c>
      <c r="E341" s="25">
        <v>33</v>
      </c>
      <c r="F341" s="25">
        <v>21</v>
      </c>
      <c r="G341" s="25"/>
      <c r="H341" s="25"/>
      <c r="I341" s="25"/>
      <c r="J341" s="25"/>
      <c r="K341" s="1">
        <f t="shared" si="5"/>
        <v>54</v>
      </c>
    </row>
    <row r="342" spans="1:11">
      <c r="A342" s="13">
        <v>341</v>
      </c>
      <c r="B342" s="14" t="s">
        <v>100</v>
      </c>
      <c r="C342" s="13">
        <v>104017</v>
      </c>
      <c r="D342" s="13" t="s">
        <v>85</v>
      </c>
      <c r="E342" s="25">
        <v>22</v>
      </c>
      <c r="F342" s="25"/>
      <c r="G342" s="25"/>
      <c r="H342" s="25"/>
      <c r="I342" s="25"/>
      <c r="J342" s="25"/>
      <c r="K342" s="1">
        <f t="shared" si="5"/>
        <v>22</v>
      </c>
    </row>
    <row r="343" spans="1:11">
      <c r="A343" s="13">
        <v>342</v>
      </c>
      <c r="B343" s="14" t="s">
        <v>100</v>
      </c>
      <c r="C343" s="13">
        <v>118509</v>
      </c>
      <c r="D343" s="13" t="s">
        <v>84</v>
      </c>
      <c r="E343" s="25">
        <v>36</v>
      </c>
      <c r="F343" s="25"/>
      <c r="G343" s="25"/>
      <c r="H343" s="25"/>
      <c r="I343" s="25"/>
      <c r="J343" s="25"/>
      <c r="K343" s="1">
        <f t="shared" si="5"/>
        <v>36</v>
      </c>
    </row>
    <row r="344" spans="1:11">
      <c r="A344" s="13">
        <v>343</v>
      </c>
      <c r="B344" s="14" t="s">
        <v>100</v>
      </c>
      <c r="C344" s="13">
        <v>201349</v>
      </c>
      <c r="D344" s="13" t="s">
        <v>84</v>
      </c>
      <c r="E344" s="25">
        <v>29</v>
      </c>
      <c r="F344" s="25"/>
      <c r="G344" s="25"/>
      <c r="H344" s="25"/>
      <c r="I344" s="25"/>
      <c r="J344" s="25"/>
      <c r="K344" s="1">
        <f t="shared" si="5"/>
        <v>29</v>
      </c>
    </row>
    <row r="345" spans="1:11">
      <c r="A345" s="13">
        <v>344</v>
      </c>
      <c r="B345" s="14" t="s">
        <v>100</v>
      </c>
      <c r="C345" s="13">
        <v>801447</v>
      </c>
      <c r="D345" s="16" t="s">
        <v>86</v>
      </c>
      <c r="E345" s="25">
        <v>9</v>
      </c>
      <c r="F345" s="25">
        <v>8</v>
      </c>
      <c r="G345" s="25"/>
      <c r="H345" s="25"/>
      <c r="I345" s="25"/>
      <c r="J345" s="25"/>
      <c r="K345" s="1">
        <f t="shared" si="5"/>
        <v>17</v>
      </c>
    </row>
    <row r="346" spans="1:11">
      <c r="A346" s="13">
        <v>345</v>
      </c>
      <c r="B346" s="14" t="s">
        <v>100</v>
      </c>
      <c r="C346" s="13">
        <v>803203</v>
      </c>
      <c r="D346" s="16" t="s">
        <v>86</v>
      </c>
      <c r="E346" s="25">
        <v>7</v>
      </c>
      <c r="F346" s="25">
        <v>8</v>
      </c>
      <c r="G346" s="25"/>
      <c r="H346" s="25"/>
      <c r="I346" s="25"/>
      <c r="J346" s="25"/>
      <c r="K346" s="1">
        <f t="shared" si="5"/>
        <v>15</v>
      </c>
    </row>
    <row r="347" spans="1:11">
      <c r="A347" s="13">
        <v>346</v>
      </c>
      <c r="B347" s="14" t="s">
        <v>100</v>
      </c>
      <c r="C347" s="13">
        <v>803380</v>
      </c>
      <c r="D347" s="16" t="s">
        <v>86</v>
      </c>
      <c r="E347" s="25">
        <v>13</v>
      </c>
      <c r="F347" s="25"/>
      <c r="G347" s="25"/>
      <c r="H347" s="25"/>
      <c r="I347" s="25"/>
      <c r="J347" s="25"/>
      <c r="K347" s="1">
        <f t="shared" si="5"/>
        <v>13</v>
      </c>
    </row>
    <row r="348" spans="1:11">
      <c r="A348" s="13">
        <v>347</v>
      </c>
      <c r="B348" s="14" t="s">
        <v>100</v>
      </c>
      <c r="C348" s="13">
        <v>803782</v>
      </c>
      <c r="D348" s="16" t="s">
        <v>86</v>
      </c>
      <c r="E348" s="25">
        <v>9</v>
      </c>
      <c r="F348" s="25"/>
      <c r="G348" s="25"/>
      <c r="H348" s="25"/>
      <c r="I348" s="25"/>
      <c r="J348" s="25"/>
      <c r="K348" s="1">
        <f t="shared" si="5"/>
        <v>9</v>
      </c>
    </row>
    <row r="349" spans="1:11">
      <c r="A349" s="13">
        <v>348</v>
      </c>
      <c r="B349" s="14" t="s">
        <v>100</v>
      </c>
      <c r="C349" s="13">
        <v>803784</v>
      </c>
      <c r="D349" s="16" t="s">
        <v>86</v>
      </c>
      <c r="E349" s="25">
        <v>44</v>
      </c>
      <c r="F349" s="25">
        <v>35</v>
      </c>
      <c r="G349" s="25">
        <v>22</v>
      </c>
      <c r="H349" s="25">
        <v>21</v>
      </c>
      <c r="I349" s="25"/>
      <c r="J349" s="25"/>
      <c r="K349" s="1">
        <f t="shared" si="5"/>
        <v>122</v>
      </c>
    </row>
    <row r="350" spans="1:11">
      <c r="A350" s="13">
        <v>349</v>
      </c>
      <c r="B350" s="14" t="s">
        <v>100</v>
      </c>
      <c r="C350" s="13">
        <v>803786</v>
      </c>
      <c r="D350" s="16" t="s">
        <v>86</v>
      </c>
      <c r="E350" s="25">
        <v>12</v>
      </c>
      <c r="F350" s="25"/>
      <c r="G350" s="25"/>
      <c r="H350" s="25"/>
      <c r="I350" s="25"/>
      <c r="J350" s="25"/>
      <c r="K350" s="1">
        <f t="shared" si="5"/>
        <v>12</v>
      </c>
    </row>
    <row r="351" spans="1:11">
      <c r="A351" s="13">
        <v>350</v>
      </c>
      <c r="B351" s="14" t="s">
        <v>100</v>
      </c>
      <c r="C351" s="13">
        <v>804477</v>
      </c>
      <c r="D351" s="16" t="s">
        <v>86</v>
      </c>
      <c r="E351" s="25">
        <v>45</v>
      </c>
      <c r="F351" s="25">
        <v>29</v>
      </c>
      <c r="G351" s="25">
        <v>1</v>
      </c>
      <c r="H351" s="25"/>
      <c r="I351" s="25"/>
      <c r="J351" s="25"/>
      <c r="K351" s="1">
        <f t="shared" si="5"/>
        <v>75</v>
      </c>
    </row>
    <row r="352" spans="1:11">
      <c r="A352" s="13">
        <v>351</v>
      </c>
      <c r="B352" s="14" t="s">
        <v>101</v>
      </c>
      <c r="C352" s="13">
        <v>262</v>
      </c>
      <c r="D352" s="18" t="s">
        <v>11</v>
      </c>
      <c r="E352" s="15">
        <v>19</v>
      </c>
      <c r="F352" s="15">
        <v>28</v>
      </c>
      <c r="G352" s="15">
        <v>21</v>
      </c>
      <c r="H352" s="15"/>
      <c r="I352" s="15"/>
      <c r="J352" s="15"/>
      <c r="K352" s="1">
        <f t="shared" si="5"/>
        <v>68</v>
      </c>
    </row>
    <row r="353" spans="1:11">
      <c r="A353" s="13">
        <v>352</v>
      </c>
      <c r="B353" s="14" t="s">
        <v>101</v>
      </c>
      <c r="C353" s="13">
        <v>266</v>
      </c>
      <c r="D353" s="13" t="s">
        <v>11</v>
      </c>
      <c r="E353" s="15">
        <v>48</v>
      </c>
      <c r="F353" s="15">
        <v>41</v>
      </c>
      <c r="G353" s="15">
        <v>40</v>
      </c>
      <c r="H353" s="15">
        <v>23</v>
      </c>
      <c r="I353" s="15">
        <v>15</v>
      </c>
      <c r="J353" s="15">
        <v>19</v>
      </c>
      <c r="K353" s="1">
        <f t="shared" si="5"/>
        <v>186</v>
      </c>
    </row>
    <row r="354" spans="1:11">
      <c r="A354" s="13">
        <v>353</v>
      </c>
      <c r="B354" s="14" t="s">
        <v>101</v>
      </c>
      <c r="C354" s="13">
        <v>2007</v>
      </c>
      <c r="D354" s="13" t="s">
        <v>11</v>
      </c>
      <c r="E354" s="15">
        <v>14</v>
      </c>
      <c r="F354" s="15">
        <v>14</v>
      </c>
      <c r="G354" s="15">
        <v>11</v>
      </c>
      <c r="H354" s="15">
        <v>25</v>
      </c>
      <c r="I354" s="15">
        <v>18</v>
      </c>
      <c r="J354" s="15">
        <v>16</v>
      </c>
      <c r="K354" s="1">
        <f t="shared" si="5"/>
        <v>98</v>
      </c>
    </row>
    <row r="355" spans="1:11">
      <c r="A355" s="13">
        <v>354</v>
      </c>
      <c r="B355" s="14" t="s">
        <v>101</v>
      </c>
      <c r="C355" s="13">
        <v>2036</v>
      </c>
      <c r="D355" s="13" t="s">
        <v>11</v>
      </c>
      <c r="E355" s="15">
        <v>12</v>
      </c>
      <c r="F355" s="15">
        <v>17</v>
      </c>
      <c r="G355" s="15">
        <v>11</v>
      </c>
      <c r="H355" s="15"/>
      <c r="I355" s="15"/>
      <c r="J355" s="15"/>
      <c r="K355" s="1">
        <f t="shared" si="5"/>
        <v>40</v>
      </c>
    </row>
    <row r="356" spans="1:11">
      <c r="A356" s="13">
        <v>355</v>
      </c>
      <c r="B356" s="14" t="s">
        <v>101</v>
      </c>
      <c r="C356" s="13">
        <v>4611</v>
      </c>
      <c r="D356" s="13" t="s">
        <v>11</v>
      </c>
      <c r="E356" s="15">
        <v>46</v>
      </c>
      <c r="F356" s="15">
        <v>28</v>
      </c>
      <c r="G356" s="15">
        <v>29</v>
      </c>
      <c r="H356" s="15">
        <v>31</v>
      </c>
      <c r="I356" s="15">
        <v>25</v>
      </c>
      <c r="J356" s="15">
        <v>30</v>
      </c>
      <c r="K356" s="1">
        <f t="shared" si="5"/>
        <v>189</v>
      </c>
    </row>
    <row r="357" spans="1:11">
      <c r="A357" s="13">
        <v>356</v>
      </c>
      <c r="B357" s="14" t="s">
        <v>101</v>
      </c>
      <c r="C357" s="13">
        <v>4616</v>
      </c>
      <c r="D357" s="13" t="s">
        <v>11</v>
      </c>
      <c r="E357" s="15">
        <v>32</v>
      </c>
      <c r="F357" s="15">
        <v>16</v>
      </c>
      <c r="G357" s="15">
        <v>11</v>
      </c>
      <c r="H357" s="15"/>
      <c r="I357" s="15"/>
      <c r="J357" s="15"/>
      <c r="K357" s="1">
        <f t="shared" si="5"/>
        <v>59</v>
      </c>
    </row>
    <row r="358" spans="1:11">
      <c r="A358" s="13">
        <v>357</v>
      </c>
      <c r="B358" s="14" t="s">
        <v>101</v>
      </c>
      <c r="C358" s="13">
        <v>104275</v>
      </c>
      <c r="D358" s="13" t="s">
        <v>84</v>
      </c>
      <c r="E358" s="15">
        <v>13</v>
      </c>
      <c r="F358" s="15"/>
      <c r="G358" s="15"/>
      <c r="H358" s="15"/>
      <c r="I358" s="15"/>
      <c r="J358" s="15"/>
      <c r="K358" s="1">
        <f t="shared" si="5"/>
        <v>13</v>
      </c>
    </row>
    <row r="359" spans="1:11">
      <c r="A359" s="13">
        <v>358</v>
      </c>
      <c r="B359" s="14" t="s">
        <v>101</v>
      </c>
      <c r="C359" s="13">
        <v>104278</v>
      </c>
      <c r="D359" s="13" t="s">
        <v>84</v>
      </c>
      <c r="E359" s="15">
        <v>36</v>
      </c>
      <c r="F359" s="15">
        <v>36</v>
      </c>
      <c r="G359" s="15"/>
      <c r="H359" s="15"/>
      <c r="I359" s="15"/>
      <c r="J359" s="15"/>
      <c r="K359" s="1">
        <f t="shared" si="5"/>
        <v>72</v>
      </c>
    </row>
    <row r="360" spans="1:11">
      <c r="A360" s="13">
        <v>359</v>
      </c>
      <c r="B360" s="14" t="s">
        <v>101</v>
      </c>
      <c r="C360" s="13">
        <v>104342</v>
      </c>
      <c r="D360" s="13" t="s">
        <v>84</v>
      </c>
      <c r="E360" s="15">
        <v>21</v>
      </c>
      <c r="F360" s="15"/>
      <c r="G360" s="15"/>
      <c r="H360" s="15"/>
      <c r="I360" s="15"/>
      <c r="J360" s="15"/>
      <c r="K360" s="1">
        <f t="shared" si="5"/>
        <v>21</v>
      </c>
    </row>
    <row r="361" spans="1:11">
      <c r="A361" s="13">
        <v>360</v>
      </c>
      <c r="B361" s="14" t="s">
        <v>101</v>
      </c>
      <c r="C361" s="13">
        <v>203648</v>
      </c>
      <c r="D361" s="13" t="s">
        <v>84</v>
      </c>
      <c r="E361" s="15">
        <v>30</v>
      </c>
      <c r="F361" s="15"/>
      <c r="G361" s="15"/>
      <c r="H361" s="15"/>
      <c r="I361" s="15"/>
      <c r="J361" s="15"/>
      <c r="K361" s="1">
        <f t="shared" si="5"/>
        <v>30</v>
      </c>
    </row>
    <row r="362" spans="1:11">
      <c r="A362" s="13">
        <v>361</v>
      </c>
      <c r="B362" s="14" t="s">
        <v>102</v>
      </c>
      <c r="C362" s="26">
        <v>800177</v>
      </c>
      <c r="D362" s="16" t="s">
        <v>86</v>
      </c>
      <c r="E362" s="27">
        <v>31</v>
      </c>
      <c r="F362" s="27"/>
      <c r="G362" s="27"/>
      <c r="H362" s="27"/>
      <c r="I362" s="13"/>
      <c r="J362" s="13"/>
      <c r="K362" s="1">
        <f t="shared" si="5"/>
        <v>31</v>
      </c>
    </row>
    <row r="363" spans="1:11">
      <c r="A363" s="13">
        <v>362</v>
      </c>
      <c r="B363" s="14" t="s">
        <v>102</v>
      </c>
      <c r="C363" s="26">
        <v>800178</v>
      </c>
      <c r="D363" s="16" t="s">
        <v>86</v>
      </c>
      <c r="E363" s="27">
        <v>37</v>
      </c>
      <c r="F363" s="27">
        <v>36</v>
      </c>
      <c r="G363" s="27"/>
      <c r="H363" s="27"/>
      <c r="I363" s="13"/>
      <c r="J363" s="13"/>
      <c r="K363" s="1">
        <f t="shared" si="5"/>
        <v>73</v>
      </c>
    </row>
    <row r="364" spans="1:11">
      <c r="A364" s="13">
        <v>363</v>
      </c>
      <c r="B364" s="14" t="s">
        <v>102</v>
      </c>
      <c r="C364" s="26">
        <v>800281</v>
      </c>
      <c r="D364" s="16" t="s">
        <v>86</v>
      </c>
      <c r="E364" s="27">
        <v>34</v>
      </c>
      <c r="F364" s="27"/>
      <c r="G364" s="27"/>
      <c r="H364" s="27">
        <v>5</v>
      </c>
      <c r="I364" s="13"/>
      <c r="J364" s="13"/>
      <c r="K364" s="1">
        <f t="shared" si="5"/>
        <v>39</v>
      </c>
    </row>
    <row r="365" spans="1:11">
      <c r="A365" s="13">
        <v>364</v>
      </c>
      <c r="B365" s="14" t="s">
        <v>102</v>
      </c>
      <c r="C365" s="26">
        <v>800504</v>
      </c>
      <c r="D365" s="16" t="s">
        <v>86</v>
      </c>
      <c r="E365" s="27">
        <v>33</v>
      </c>
      <c r="F365" s="27"/>
      <c r="G365" s="27"/>
      <c r="H365" s="27"/>
      <c r="I365" s="13"/>
      <c r="J365" s="13"/>
      <c r="K365" s="1">
        <f t="shared" si="5"/>
        <v>33</v>
      </c>
    </row>
    <row r="366" spans="1:11">
      <c r="A366" s="13">
        <v>365</v>
      </c>
      <c r="B366" s="14" t="s">
        <v>102</v>
      </c>
      <c r="C366" s="26">
        <v>800505</v>
      </c>
      <c r="D366" s="16" t="s">
        <v>86</v>
      </c>
      <c r="E366" s="27">
        <v>36</v>
      </c>
      <c r="F366" s="27"/>
      <c r="G366" s="27"/>
      <c r="H366" s="27"/>
      <c r="I366" s="13"/>
      <c r="J366" s="13"/>
      <c r="K366" s="1">
        <f t="shared" si="5"/>
        <v>36</v>
      </c>
    </row>
    <row r="367" spans="1:11">
      <c r="A367" s="13">
        <v>366</v>
      </c>
      <c r="B367" s="14" t="s">
        <v>102</v>
      </c>
      <c r="C367" s="26">
        <v>802253</v>
      </c>
      <c r="D367" s="16" t="s">
        <v>86</v>
      </c>
      <c r="E367" s="27">
        <v>3</v>
      </c>
      <c r="F367" s="27"/>
      <c r="G367" s="27">
        <v>5</v>
      </c>
      <c r="H367" s="27">
        <v>15</v>
      </c>
      <c r="I367" s="13"/>
      <c r="J367" s="13"/>
      <c r="K367" s="1">
        <f t="shared" si="5"/>
        <v>23</v>
      </c>
    </row>
    <row r="368" spans="1:11">
      <c r="A368" s="13">
        <v>367</v>
      </c>
      <c r="B368" s="14" t="s">
        <v>102</v>
      </c>
      <c r="C368" s="26">
        <v>804603</v>
      </c>
      <c r="D368" s="16" t="s">
        <v>86</v>
      </c>
      <c r="E368" s="27">
        <v>35</v>
      </c>
      <c r="F368" s="27">
        <v>37</v>
      </c>
      <c r="G368" s="27">
        <v>25</v>
      </c>
      <c r="H368" s="27">
        <v>39</v>
      </c>
      <c r="I368" s="13"/>
      <c r="J368" s="13"/>
      <c r="K368" s="1">
        <f t="shared" si="5"/>
        <v>136</v>
      </c>
    </row>
    <row r="369" spans="1:11">
      <c r="A369" s="13">
        <v>368</v>
      </c>
      <c r="B369" s="14" t="s">
        <v>102</v>
      </c>
      <c r="C369" s="26">
        <v>804604</v>
      </c>
      <c r="D369" s="16" t="s">
        <v>86</v>
      </c>
      <c r="E369" s="27">
        <v>11</v>
      </c>
      <c r="F369" s="27">
        <v>6</v>
      </c>
      <c r="G369" s="27">
        <v>9</v>
      </c>
      <c r="H369" s="27">
        <v>10</v>
      </c>
      <c r="I369" s="13"/>
      <c r="J369" s="13"/>
      <c r="K369" s="1">
        <f t="shared" si="5"/>
        <v>36</v>
      </c>
    </row>
    <row r="370" spans="1:11">
      <c r="A370" s="13">
        <v>369</v>
      </c>
      <c r="B370" s="14" t="s">
        <v>103</v>
      </c>
      <c r="C370" s="13">
        <v>208</v>
      </c>
      <c r="D370" s="13" t="s">
        <v>11</v>
      </c>
      <c r="E370" s="25">
        <v>31</v>
      </c>
      <c r="F370" s="25">
        <v>43</v>
      </c>
      <c r="G370" s="25">
        <v>28</v>
      </c>
      <c r="H370" s="25">
        <v>18</v>
      </c>
      <c r="I370" s="25">
        <v>20</v>
      </c>
      <c r="J370" s="25">
        <v>26</v>
      </c>
      <c r="K370" s="1">
        <f t="shared" si="5"/>
        <v>166</v>
      </c>
    </row>
    <row r="371" spans="1:11">
      <c r="A371" s="13">
        <v>370</v>
      </c>
      <c r="B371" s="14" t="s">
        <v>103</v>
      </c>
      <c r="C371" s="13">
        <v>222</v>
      </c>
      <c r="D371" s="13" t="s">
        <v>11</v>
      </c>
      <c r="E371" s="25">
        <v>33</v>
      </c>
      <c r="F371" s="25">
        <v>29</v>
      </c>
      <c r="G371" s="25">
        <v>26</v>
      </c>
      <c r="H371" s="25">
        <v>4</v>
      </c>
      <c r="I371" s="25">
        <v>15</v>
      </c>
      <c r="J371" s="25">
        <v>15</v>
      </c>
      <c r="K371" s="1">
        <f t="shared" si="5"/>
        <v>122</v>
      </c>
    </row>
    <row r="372" spans="1:11">
      <c r="A372" s="13">
        <v>371</v>
      </c>
      <c r="B372" s="14" t="s">
        <v>103</v>
      </c>
      <c r="C372" s="13">
        <v>3442</v>
      </c>
      <c r="D372" s="13" t="s">
        <v>91</v>
      </c>
      <c r="E372" s="25">
        <v>15</v>
      </c>
      <c r="F372" s="25">
        <v>17</v>
      </c>
      <c r="G372" s="25">
        <v>6</v>
      </c>
      <c r="H372" s="25"/>
      <c r="I372" s="25"/>
      <c r="J372" s="25"/>
      <c r="K372" s="1">
        <f t="shared" si="5"/>
        <v>38</v>
      </c>
    </row>
    <row r="373" spans="1:11">
      <c r="A373" s="13">
        <v>372</v>
      </c>
      <c r="B373" s="14" t="s">
        <v>103</v>
      </c>
      <c r="C373" s="13">
        <v>3499</v>
      </c>
      <c r="D373" s="13" t="s">
        <v>91</v>
      </c>
      <c r="E373" s="25">
        <v>43</v>
      </c>
      <c r="F373" s="25">
        <v>35</v>
      </c>
      <c r="G373" s="25">
        <v>20</v>
      </c>
      <c r="H373" s="25">
        <v>7</v>
      </c>
      <c r="I373" s="25">
        <v>12</v>
      </c>
      <c r="J373" s="25"/>
      <c r="K373" s="1">
        <f t="shared" si="5"/>
        <v>117</v>
      </c>
    </row>
    <row r="374" spans="1:11">
      <c r="A374" s="13">
        <v>373</v>
      </c>
      <c r="B374" s="14" t="s">
        <v>103</v>
      </c>
      <c r="C374" s="13">
        <v>3592</v>
      </c>
      <c r="D374" s="13" t="s">
        <v>91</v>
      </c>
      <c r="E374" s="25">
        <v>37</v>
      </c>
      <c r="F374" s="25">
        <v>10</v>
      </c>
      <c r="G374" s="25">
        <v>11</v>
      </c>
      <c r="H374" s="25"/>
      <c r="I374" s="25"/>
      <c r="J374" s="25"/>
      <c r="K374" s="1">
        <f t="shared" si="5"/>
        <v>58</v>
      </c>
    </row>
    <row r="375" spans="1:11">
      <c r="A375" s="13">
        <v>374</v>
      </c>
      <c r="B375" s="14" t="s">
        <v>103</v>
      </c>
      <c r="C375" s="13">
        <v>4179</v>
      </c>
      <c r="D375" s="13" t="s">
        <v>91</v>
      </c>
      <c r="E375" s="25">
        <v>18</v>
      </c>
      <c r="F375" s="25">
        <v>13</v>
      </c>
      <c r="G375" s="25">
        <v>11</v>
      </c>
      <c r="H375" s="25">
        <v>1</v>
      </c>
      <c r="I375" s="25"/>
      <c r="J375" s="25"/>
      <c r="K375" s="1">
        <f t="shared" si="5"/>
        <v>43</v>
      </c>
    </row>
    <row r="376" spans="1:11">
      <c r="A376" s="13">
        <v>375</v>
      </c>
      <c r="B376" s="14" t="s">
        <v>103</v>
      </c>
      <c r="C376" s="13">
        <v>11106</v>
      </c>
      <c r="D376" s="13" t="s">
        <v>83</v>
      </c>
      <c r="E376" s="25">
        <v>11</v>
      </c>
      <c r="F376" s="25">
        <v>10</v>
      </c>
      <c r="G376" s="25"/>
      <c r="H376" s="25"/>
      <c r="I376" s="25"/>
      <c r="J376" s="25"/>
      <c r="K376" s="1">
        <f t="shared" si="5"/>
        <v>21</v>
      </c>
    </row>
    <row r="377" spans="1:11">
      <c r="A377" s="13">
        <v>376</v>
      </c>
      <c r="B377" s="14" t="s">
        <v>103</v>
      </c>
      <c r="C377" s="13">
        <v>11268</v>
      </c>
      <c r="D377" s="13" t="s">
        <v>83</v>
      </c>
      <c r="E377" s="25">
        <v>79</v>
      </c>
      <c r="F377" s="25">
        <v>39</v>
      </c>
      <c r="G377" s="25">
        <v>36</v>
      </c>
      <c r="H377" s="25">
        <v>29</v>
      </c>
      <c r="I377" s="25"/>
      <c r="J377" s="25"/>
      <c r="K377" s="1">
        <f t="shared" si="5"/>
        <v>183</v>
      </c>
    </row>
    <row r="378" spans="1:11">
      <c r="A378" s="13">
        <v>377</v>
      </c>
      <c r="B378" s="14" t="s">
        <v>103</v>
      </c>
      <c r="C378" s="13">
        <v>11289</v>
      </c>
      <c r="D378" s="13" t="s">
        <v>83</v>
      </c>
      <c r="E378" s="25">
        <v>110</v>
      </c>
      <c r="F378" s="25">
        <v>72</v>
      </c>
      <c r="G378" s="25">
        <v>48</v>
      </c>
      <c r="H378" s="25">
        <v>24</v>
      </c>
      <c r="I378" s="25"/>
      <c r="J378" s="25"/>
      <c r="K378" s="1">
        <f t="shared" si="5"/>
        <v>254</v>
      </c>
    </row>
    <row r="379" spans="1:11">
      <c r="A379" s="13">
        <v>378</v>
      </c>
      <c r="B379" s="14" t="s">
        <v>103</v>
      </c>
      <c r="C379" s="13">
        <v>11333</v>
      </c>
      <c r="D379" s="13" t="s">
        <v>83</v>
      </c>
      <c r="E379" s="25">
        <v>19</v>
      </c>
      <c r="F379" s="25">
        <v>22</v>
      </c>
      <c r="G379" s="25">
        <v>18</v>
      </c>
      <c r="H379" s="25"/>
      <c r="I379" s="25"/>
      <c r="J379" s="25"/>
      <c r="K379" s="1">
        <f t="shared" si="5"/>
        <v>59</v>
      </c>
    </row>
    <row r="380" spans="1:11">
      <c r="A380" s="13">
        <v>379</v>
      </c>
      <c r="B380" s="14" t="s">
        <v>103</v>
      </c>
      <c r="C380" s="13">
        <v>100460</v>
      </c>
      <c r="D380" s="13" t="s">
        <v>84</v>
      </c>
      <c r="E380" s="25">
        <v>12</v>
      </c>
      <c r="F380" s="25"/>
      <c r="G380" s="25"/>
      <c r="H380" s="25"/>
      <c r="I380" s="25"/>
      <c r="J380" s="25"/>
      <c r="K380" s="1">
        <f t="shared" si="5"/>
        <v>12</v>
      </c>
    </row>
    <row r="381" spans="1:11">
      <c r="A381" s="13">
        <v>380</v>
      </c>
      <c r="B381" s="14" t="s">
        <v>103</v>
      </c>
      <c r="C381" s="13">
        <v>102008</v>
      </c>
      <c r="D381" s="13" t="s">
        <v>85</v>
      </c>
      <c r="E381" s="25">
        <v>39</v>
      </c>
      <c r="F381" s="25"/>
      <c r="G381" s="25"/>
      <c r="H381" s="25"/>
      <c r="I381" s="25"/>
      <c r="J381" s="25"/>
      <c r="K381" s="1">
        <f t="shared" si="5"/>
        <v>39</v>
      </c>
    </row>
    <row r="382" spans="1:11">
      <c r="A382" s="13">
        <v>381</v>
      </c>
      <c r="B382" s="14" t="s">
        <v>103</v>
      </c>
      <c r="C382" s="13">
        <v>102738</v>
      </c>
      <c r="D382" s="13" t="s">
        <v>84</v>
      </c>
      <c r="E382" s="25">
        <v>20</v>
      </c>
      <c r="F382" s="25"/>
      <c r="G382" s="25"/>
      <c r="H382" s="25"/>
      <c r="I382" s="25"/>
      <c r="J382" s="25"/>
      <c r="K382" s="1">
        <f t="shared" si="5"/>
        <v>20</v>
      </c>
    </row>
    <row r="383" spans="1:11">
      <c r="A383" s="13">
        <v>382</v>
      </c>
      <c r="B383" s="14" t="s">
        <v>103</v>
      </c>
      <c r="C383" s="13">
        <v>102749</v>
      </c>
      <c r="D383" s="13" t="s">
        <v>84</v>
      </c>
      <c r="E383" s="25">
        <v>53</v>
      </c>
      <c r="F383" s="25"/>
      <c r="G383" s="25"/>
      <c r="H383" s="25"/>
      <c r="I383" s="25"/>
      <c r="J383" s="25"/>
      <c r="K383" s="1">
        <f t="shared" si="5"/>
        <v>53</v>
      </c>
    </row>
    <row r="384" spans="1:11">
      <c r="A384" s="13">
        <v>383</v>
      </c>
      <c r="B384" s="14" t="s">
        <v>103</v>
      </c>
      <c r="C384" s="13">
        <v>102751</v>
      </c>
      <c r="D384" s="13" t="s">
        <v>85</v>
      </c>
      <c r="E384" s="25">
        <v>34</v>
      </c>
      <c r="F384" s="25"/>
      <c r="G384" s="25"/>
      <c r="H384" s="25"/>
      <c r="I384" s="25"/>
      <c r="J384" s="25"/>
      <c r="K384" s="1">
        <f t="shared" si="5"/>
        <v>34</v>
      </c>
    </row>
    <row r="385" spans="1:11">
      <c r="A385" s="13">
        <v>384</v>
      </c>
      <c r="B385" s="14" t="s">
        <v>103</v>
      </c>
      <c r="C385" s="13">
        <v>102769</v>
      </c>
      <c r="D385" s="13" t="s">
        <v>84</v>
      </c>
      <c r="E385" s="25">
        <v>14</v>
      </c>
      <c r="F385" s="25"/>
      <c r="G385" s="25"/>
      <c r="H385" s="25"/>
      <c r="I385" s="25"/>
      <c r="J385" s="25"/>
      <c r="K385" s="1">
        <f t="shared" si="5"/>
        <v>14</v>
      </c>
    </row>
    <row r="386" spans="1:11">
      <c r="A386" s="13">
        <v>385</v>
      </c>
      <c r="B386" s="14" t="s">
        <v>103</v>
      </c>
      <c r="C386" s="13">
        <v>102779</v>
      </c>
      <c r="D386" s="13" t="s">
        <v>85</v>
      </c>
      <c r="E386" s="25">
        <v>16</v>
      </c>
      <c r="F386" s="25"/>
      <c r="G386" s="25"/>
      <c r="H386" s="25"/>
      <c r="I386" s="25"/>
      <c r="J386" s="25"/>
      <c r="K386" s="1">
        <f t="shared" si="5"/>
        <v>16</v>
      </c>
    </row>
    <row r="387" spans="1:11">
      <c r="A387" s="13">
        <v>386</v>
      </c>
      <c r="B387" s="14" t="s">
        <v>103</v>
      </c>
      <c r="C387" s="13">
        <v>102781</v>
      </c>
      <c r="D387" s="13" t="s">
        <v>84</v>
      </c>
      <c r="E387" s="25">
        <v>15</v>
      </c>
      <c r="F387" s="25"/>
      <c r="G387" s="25"/>
      <c r="H387" s="25"/>
      <c r="I387" s="25"/>
      <c r="J387" s="25"/>
      <c r="K387" s="1">
        <f t="shared" ref="K387:K423" si="6">E387+F387+G387+H387+I387+J387</f>
        <v>15</v>
      </c>
    </row>
    <row r="388" spans="1:11">
      <c r="A388" s="13">
        <v>387</v>
      </c>
      <c r="B388" s="14" t="s">
        <v>103</v>
      </c>
      <c r="C388" s="13">
        <v>102954</v>
      </c>
      <c r="D388" s="13" t="s">
        <v>85</v>
      </c>
      <c r="E388" s="25">
        <v>17</v>
      </c>
      <c r="F388" s="25"/>
      <c r="G388" s="25"/>
      <c r="H388" s="25"/>
      <c r="I388" s="25"/>
      <c r="J388" s="25"/>
      <c r="K388" s="1">
        <f t="shared" si="6"/>
        <v>17</v>
      </c>
    </row>
    <row r="389" spans="1:11">
      <c r="A389" s="13">
        <v>388</v>
      </c>
      <c r="B389" s="14" t="s">
        <v>103</v>
      </c>
      <c r="C389" s="13">
        <v>102955</v>
      </c>
      <c r="D389" s="13" t="s">
        <v>85</v>
      </c>
      <c r="E389" s="25">
        <v>11</v>
      </c>
      <c r="F389" s="25"/>
      <c r="G389" s="25"/>
      <c r="H389" s="25"/>
      <c r="I389" s="25"/>
      <c r="J389" s="25"/>
      <c r="K389" s="1">
        <f t="shared" si="6"/>
        <v>11</v>
      </c>
    </row>
    <row r="390" spans="1:11">
      <c r="A390" s="13">
        <v>389</v>
      </c>
      <c r="B390" s="14" t="s">
        <v>103</v>
      </c>
      <c r="C390" s="13">
        <v>102981</v>
      </c>
      <c r="D390" s="13" t="s">
        <v>85</v>
      </c>
      <c r="E390" s="25">
        <v>36</v>
      </c>
      <c r="F390" s="25"/>
      <c r="G390" s="25"/>
      <c r="H390" s="25"/>
      <c r="I390" s="25"/>
      <c r="J390" s="25"/>
      <c r="K390" s="1">
        <f t="shared" si="6"/>
        <v>36</v>
      </c>
    </row>
    <row r="391" spans="1:11">
      <c r="A391" s="13">
        <v>390</v>
      </c>
      <c r="B391" s="14" t="s">
        <v>103</v>
      </c>
      <c r="C391" s="13">
        <v>103058</v>
      </c>
      <c r="D391" s="13" t="s">
        <v>84</v>
      </c>
      <c r="E391" s="25">
        <v>26</v>
      </c>
      <c r="F391" s="25"/>
      <c r="G391" s="25"/>
      <c r="H391" s="25"/>
      <c r="I391" s="25"/>
      <c r="J391" s="25"/>
      <c r="K391" s="1">
        <f t="shared" si="6"/>
        <v>26</v>
      </c>
    </row>
    <row r="392" spans="1:11">
      <c r="A392" s="13">
        <v>391</v>
      </c>
      <c r="B392" s="14" t="s">
        <v>103</v>
      </c>
      <c r="C392" s="13">
        <v>103081</v>
      </c>
      <c r="D392" s="13" t="s">
        <v>84</v>
      </c>
      <c r="E392" s="25">
        <v>26</v>
      </c>
      <c r="F392" s="25"/>
      <c r="G392" s="25"/>
      <c r="H392" s="25"/>
      <c r="I392" s="25"/>
      <c r="J392" s="25"/>
      <c r="K392" s="1">
        <f t="shared" si="6"/>
        <v>26</v>
      </c>
    </row>
    <row r="393" spans="1:11">
      <c r="A393" s="13">
        <v>392</v>
      </c>
      <c r="B393" s="14" t="s">
        <v>103</v>
      </c>
      <c r="C393" s="13">
        <v>103283</v>
      </c>
      <c r="D393" s="13" t="s">
        <v>84</v>
      </c>
      <c r="E393" s="25">
        <v>15</v>
      </c>
      <c r="F393" s="25"/>
      <c r="G393" s="25"/>
      <c r="H393" s="25"/>
      <c r="I393" s="25"/>
      <c r="J393" s="25"/>
      <c r="K393" s="1">
        <f t="shared" si="6"/>
        <v>15</v>
      </c>
    </row>
    <row r="394" spans="1:11">
      <c r="A394" s="13">
        <v>393</v>
      </c>
      <c r="B394" s="14" t="s">
        <v>103</v>
      </c>
      <c r="C394" s="13">
        <v>103285</v>
      </c>
      <c r="D394" s="13" t="s">
        <v>84</v>
      </c>
      <c r="E394" s="25">
        <v>24</v>
      </c>
      <c r="F394" s="25"/>
      <c r="G394" s="25"/>
      <c r="H394" s="25"/>
      <c r="I394" s="25"/>
      <c r="J394" s="25"/>
      <c r="K394" s="1">
        <f t="shared" si="6"/>
        <v>24</v>
      </c>
    </row>
    <row r="395" spans="1:11">
      <c r="A395" s="13">
        <v>394</v>
      </c>
      <c r="B395" s="14" t="s">
        <v>103</v>
      </c>
      <c r="C395" s="13">
        <v>103699</v>
      </c>
      <c r="D395" s="13" t="s">
        <v>85</v>
      </c>
      <c r="E395" s="25">
        <v>33</v>
      </c>
      <c r="F395" s="25"/>
      <c r="G395" s="25"/>
      <c r="H395" s="25"/>
      <c r="I395" s="25"/>
      <c r="J395" s="25"/>
      <c r="K395" s="1">
        <f t="shared" si="6"/>
        <v>33</v>
      </c>
    </row>
    <row r="396" spans="1:11">
      <c r="A396" s="13">
        <v>395</v>
      </c>
      <c r="B396" s="14" t="s">
        <v>103</v>
      </c>
      <c r="C396" s="13">
        <v>103700</v>
      </c>
      <c r="D396" s="13" t="s">
        <v>85</v>
      </c>
      <c r="E396" s="25">
        <v>40</v>
      </c>
      <c r="F396" s="25"/>
      <c r="G396" s="25"/>
      <c r="H396" s="25"/>
      <c r="I396" s="25"/>
      <c r="J396" s="25"/>
      <c r="K396" s="1">
        <f t="shared" si="6"/>
        <v>40</v>
      </c>
    </row>
    <row r="397" spans="1:11">
      <c r="A397" s="13">
        <v>396</v>
      </c>
      <c r="B397" s="14" t="s">
        <v>103</v>
      </c>
      <c r="C397" s="13">
        <v>202197</v>
      </c>
      <c r="D397" s="13" t="s">
        <v>84</v>
      </c>
      <c r="E397" s="25">
        <v>17</v>
      </c>
      <c r="F397" s="25"/>
      <c r="G397" s="25"/>
      <c r="H397" s="25"/>
      <c r="I397" s="25"/>
      <c r="J397" s="25"/>
      <c r="K397" s="1">
        <f t="shared" si="6"/>
        <v>17</v>
      </c>
    </row>
    <row r="398" spans="1:11">
      <c r="A398" s="13">
        <v>397</v>
      </c>
      <c r="B398" s="14" t="s">
        <v>103</v>
      </c>
      <c r="C398" s="13">
        <v>202374</v>
      </c>
      <c r="D398" s="13" t="s">
        <v>84</v>
      </c>
      <c r="E398" s="25">
        <v>24</v>
      </c>
      <c r="F398" s="25"/>
      <c r="G398" s="25"/>
      <c r="H398" s="25"/>
      <c r="I398" s="25"/>
      <c r="J398" s="25"/>
      <c r="K398" s="1">
        <f t="shared" si="6"/>
        <v>24</v>
      </c>
    </row>
    <row r="399" spans="1:11">
      <c r="A399" s="13">
        <v>398</v>
      </c>
      <c r="B399" s="14" t="s">
        <v>104</v>
      </c>
      <c r="C399" s="22">
        <v>54</v>
      </c>
      <c r="D399" s="7" t="s">
        <v>11</v>
      </c>
      <c r="E399" s="23">
        <v>110</v>
      </c>
      <c r="F399" s="23">
        <v>69</v>
      </c>
      <c r="G399" s="23">
        <v>85</v>
      </c>
      <c r="H399" s="23">
        <v>68</v>
      </c>
      <c r="I399" s="23">
        <v>43</v>
      </c>
      <c r="J399" s="23">
        <v>26</v>
      </c>
      <c r="K399" s="1">
        <f t="shared" si="6"/>
        <v>401</v>
      </c>
    </row>
    <row r="400" spans="1:11">
      <c r="A400" s="13">
        <v>399</v>
      </c>
      <c r="B400" s="14" t="s">
        <v>104</v>
      </c>
      <c r="C400" s="22">
        <v>57</v>
      </c>
      <c r="D400" s="7" t="s">
        <v>11</v>
      </c>
      <c r="E400" s="23">
        <v>75</v>
      </c>
      <c r="F400" s="23">
        <v>54</v>
      </c>
      <c r="G400" s="23">
        <v>60</v>
      </c>
      <c r="H400" s="23">
        <v>26</v>
      </c>
      <c r="I400" s="23">
        <v>31</v>
      </c>
      <c r="J400" s="23">
        <v>24</v>
      </c>
      <c r="K400" s="1">
        <f t="shared" si="6"/>
        <v>270</v>
      </c>
    </row>
    <row r="401" spans="1:11">
      <c r="A401" s="13">
        <v>400</v>
      </c>
      <c r="B401" s="14" t="s">
        <v>104</v>
      </c>
      <c r="C401" s="22">
        <v>91</v>
      </c>
      <c r="D401" s="7" t="s">
        <v>11</v>
      </c>
      <c r="E401" s="23">
        <v>18</v>
      </c>
      <c r="F401" s="23">
        <v>11</v>
      </c>
      <c r="G401" s="23">
        <v>10</v>
      </c>
      <c r="H401" s="23"/>
      <c r="I401" s="23"/>
      <c r="J401" s="23"/>
      <c r="K401" s="1">
        <f t="shared" si="6"/>
        <v>39</v>
      </c>
    </row>
    <row r="402" spans="1:11">
      <c r="A402" s="13">
        <v>401</v>
      </c>
      <c r="B402" s="14" t="s">
        <v>104</v>
      </c>
      <c r="C402" s="22">
        <v>92</v>
      </c>
      <c r="D402" s="7" t="s">
        <v>11</v>
      </c>
      <c r="E402" s="23">
        <v>114</v>
      </c>
      <c r="F402" s="23">
        <v>73</v>
      </c>
      <c r="G402" s="23">
        <v>39</v>
      </c>
      <c r="H402" s="23">
        <v>61</v>
      </c>
      <c r="I402" s="23">
        <v>68</v>
      </c>
      <c r="J402" s="23">
        <v>16</v>
      </c>
      <c r="K402" s="1">
        <f t="shared" si="6"/>
        <v>371</v>
      </c>
    </row>
    <row r="403" spans="1:11">
      <c r="A403" s="13">
        <v>402</v>
      </c>
      <c r="B403" s="14" t="s">
        <v>104</v>
      </c>
      <c r="C403" s="22">
        <v>677</v>
      </c>
      <c r="D403" s="7" t="s">
        <v>11</v>
      </c>
      <c r="E403" s="23">
        <v>43</v>
      </c>
      <c r="F403" s="23">
        <v>39</v>
      </c>
      <c r="G403" s="23">
        <v>29</v>
      </c>
      <c r="H403" s="23"/>
      <c r="I403" s="23"/>
      <c r="J403" s="23"/>
      <c r="K403" s="1">
        <f t="shared" si="6"/>
        <v>111</v>
      </c>
    </row>
    <row r="404" spans="1:11">
      <c r="A404" s="13">
        <v>403</v>
      </c>
      <c r="B404" s="14" t="s">
        <v>104</v>
      </c>
      <c r="C404" s="22">
        <v>1154</v>
      </c>
      <c r="D404" s="7" t="s">
        <v>11</v>
      </c>
      <c r="E404" s="23">
        <v>6</v>
      </c>
      <c r="F404" s="23">
        <v>5</v>
      </c>
      <c r="G404" s="23">
        <v>5</v>
      </c>
      <c r="H404" s="23"/>
      <c r="I404" s="23"/>
      <c r="J404" s="23"/>
      <c r="K404" s="1">
        <f t="shared" si="6"/>
        <v>16</v>
      </c>
    </row>
    <row r="405" spans="1:11">
      <c r="A405" s="13">
        <v>404</v>
      </c>
      <c r="B405" s="14" t="s">
        <v>104</v>
      </c>
      <c r="C405" s="22">
        <v>1629</v>
      </c>
      <c r="D405" s="7" t="s">
        <v>11</v>
      </c>
      <c r="E405" s="23">
        <v>15</v>
      </c>
      <c r="F405" s="23">
        <v>13</v>
      </c>
      <c r="G405" s="23">
        <v>9</v>
      </c>
      <c r="H405" s="23"/>
      <c r="I405" s="23"/>
      <c r="J405" s="23"/>
      <c r="K405" s="1">
        <f t="shared" si="6"/>
        <v>37</v>
      </c>
    </row>
    <row r="406" spans="1:11">
      <c r="A406" s="13">
        <v>405</v>
      </c>
      <c r="B406" s="14" t="s">
        <v>104</v>
      </c>
      <c r="C406" s="22">
        <v>1641</v>
      </c>
      <c r="D406" s="7" t="s">
        <v>11</v>
      </c>
      <c r="E406" s="23">
        <v>91</v>
      </c>
      <c r="F406" s="23">
        <v>52</v>
      </c>
      <c r="G406" s="23">
        <v>63</v>
      </c>
      <c r="H406" s="23">
        <v>55</v>
      </c>
      <c r="I406" s="23">
        <v>37</v>
      </c>
      <c r="J406" s="23">
        <v>39</v>
      </c>
      <c r="K406" s="1">
        <f t="shared" si="6"/>
        <v>337</v>
      </c>
    </row>
    <row r="407" spans="1:11">
      <c r="A407" s="13">
        <v>406</v>
      </c>
      <c r="B407" s="14" t="s">
        <v>104</v>
      </c>
      <c r="C407" s="22">
        <v>1645</v>
      </c>
      <c r="D407" s="7" t="s">
        <v>11</v>
      </c>
      <c r="E407" s="23">
        <v>15</v>
      </c>
      <c r="F407" s="23">
        <v>13</v>
      </c>
      <c r="G407" s="23">
        <v>17</v>
      </c>
      <c r="H407" s="23"/>
      <c r="I407" s="23"/>
      <c r="J407" s="23"/>
      <c r="K407" s="1">
        <f t="shared" si="6"/>
        <v>45</v>
      </c>
    </row>
    <row r="408" spans="1:11">
      <c r="A408" s="13">
        <v>407</v>
      </c>
      <c r="B408" s="14" t="s">
        <v>104</v>
      </c>
      <c r="C408" s="22">
        <v>1649</v>
      </c>
      <c r="D408" s="7" t="s">
        <v>11</v>
      </c>
      <c r="E408" s="23">
        <v>61</v>
      </c>
      <c r="F408" s="23">
        <v>29</v>
      </c>
      <c r="G408" s="23">
        <v>28</v>
      </c>
      <c r="H408" s="23"/>
      <c r="I408" s="23"/>
      <c r="J408" s="23"/>
      <c r="K408" s="1">
        <f t="shared" si="6"/>
        <v>118</v>
      </c>
    </row>
    <row r="409" spans="1:11">
      <c r="A409" s="13">
        <v>408</v>
      </c>
      <c r="B409" s="14" t="s">
        <v>104</v>
      </c>
      <c r="C409" s="22">
        <v>1658</v>
      </c>
      <c r="D409" s="7" t="s">
        <v>11</v>
      </c>
      <c r="E409" s="23">
        <v>43</v>
      </c>
      <c r="F409" s="23">
        <v>72</v>
      </c>
      <c r="G409" s="23">
        <v>44</v>
      </c>
      <c r="H409" s="23">
        <v>54</v>
      </c>
      <c r="I409" s="23">
        <v>34</v>
      </c>
      <c r="J409" s="23">
        <v>29</v>
      </c>
      <c r="K409" s="1">
        <f t="shared" si="6"/>
        <v>276</v>
      </c>
    </row>
    <row r="410" spans="1:11">
      <c r="A410" s="13">
        <v>409</v>
      </c>
      <c r="B410" s="14" t="s">
        <v>104</v>
      </c>
      <c r="C410" s="22">
        <v>3809</v>
      </c>
      <c r="D410" s="7" t="s">
        <v>91</v>
      </c>
      <c r="E410" s="23">
        <v>10</v>
      </c>
      <c r="F410" s="23">
        <v>8</v>
      </c>
      <c r="G410" s="23">
        <v>13</v>
      </c>
      <c r="H410" s="23"/>
      <c r="I410" s="23"/>
      <c r="J410" s="23"/>
      <c r="K410" s="1">
        <f t="shared" si="6"/>
        <v>31</v>
      </c>
    </row>
    <row r="411" spans="1:11">
      <c r="A411" s="13">
        <v>410</v>
      </c>
      <c r="B411" s="14" t="s">
        <v>104</v>
      </c>
      <c r="C411" s="22">
        <v>3868</v>
      </c>
      <c r="D411" s="7" t="s">
        <v>91</v>
      </c>
      <c r="E411" s="23">
        <v>53</v>
      </c>
      <c r="F411" s="23">
        <v>28</v>
      </c>
      <c r="G411" s="23">
        <v>20</v>
      </c>
      <c r="H411" s="23">
        <v>18</v>
      </c>
      <c r="I411" s="23">
        <v>26</v>
      </c>
      <c r="J411" s="23">
        <v>15</v>
      </c>
      <c r="K411" s="1">
        <f t="shared" si="6"/>
        <v>160</v>
      </c>
    </row>
    <row r="412" spans="1:11">
      <c r="A412" s="13">
        <v>411</v>
      </c>
      <c r="B412" s="14" t="s">
        <v>104</v>
      </c>
      <c r="C412" s="22">
        <v>13275</v>
      </c>
      <c r="D412" s="7" t="s">
        <v>83</v>
      </c>
      <c r="E412" s="23">
        <v>8</v>
      </c>
      <c r="F412" s="23">
        <v>10</v>
      </c>
      <c r="G412" s="23">
        <v>9</v>
      </c>
      <c r="H412" s="23"/>
      <c r="I412" s="23"/>
      <c r="J412" s="23"/>
      <c r="K412" s="1">
        <f t="shared" si="6"/>
        <v>27</v>
      </c>
    </row>
    <row r="413" spans="1:11">
      <c r="A413" s="13">
        <v>412</v>
      </c>
      <c r="B413" s="14" t="s">
        <v>104</v>
      </c>
      <c r="C413" s="22">
        <v>101468</v>
      </c>
      <c r="D413" s="7" t="s">
        <v>84</v>
      </c>
      <c r="E413" s="23">
        <v>20</v>
      </c>
      <c r="F413" s="23"/>
      <c r="G413" s="23"/>
      <c r="H413" s="23"/>
      <c r="I413" s="23"/>
      <c r="J413" s="23"/>
      <c r="K413" s="1">
        <f t="shared" si="6"/>
        <v>20</v>
      </c>
    </row>
    <row r="414" spans="1:11">
      <c r="A414" s="13">
        <v>413</v>
      </c>
      <c r="B414" s="14" t="s">
        <v>104</v>
      </c>
      <c r="C414" s="22">
        <v>101469</v>
      </c>
      <c r="D414" s="7" t="s">
        <v>84</v>
      </c>
      <c r="E414" s="23">
        <v>10</v>
      </c>
      <c r="F414" s="23"/>
      <c r="G414" s="23"/>
      <c r="H414" s="23"/>
      <c r="I414" s="23"/>
      <c r="J414" s="23"/>
      <c r="K414" s="1">
        <f t="shared" si="6"/>
        <v>10</v>
      </c>
    </row>
    <row r="415" spans="1:11">
      <c r="A415" s="13">
        <v>414</v>
      </c>
      <c r="B415" s="14" t="s">
        <v>104</v>
      </c>
      <c r="C415" s="22">
        <v>101540</v>
      </c>
      <c r="D415" s="7" t="s">
        <v>85</v>
      </c>
      <c r="E415" s="23">
        <v>46</v>
      </c>
      <c r="F415" s="23"/>
      <c r="G415" s="23"/>
      <c r="H415" s="23"/>
      <c r="I415" s="23"/>
      <c r="J415" s="23"/>
      <c r="K415" s="1">
        <f t="shared" si="6"/>
        <v>46</v>
      </c>
    </row>
    <row r="416" spans="1:11">
      <c r="A416" s="13">
        <v>415</v>
      </c>
      <c r="B416" s="14" t="s">
        <v>104</v>
      </c>
      <c r="C416" s="22">
        <v>101864</v>
      </c>
      <c r="D416" s="7" t="s">
        <v>85</v>
      </c>
      <c r="E416" s="23">
        <v>3</v>
      </c>
      <c r="F416" s="23">
        <v>3</v>
      </c>
      <c r="G416" s="23">
        <v>3</v>
      </c>
      <c r="H416" s="23"/>
      <c r="I416" s="23"/>
      <c r="J416" s="23"/>
      <c r="K416" s="1">
        <f t="shared" si="6"/>
        <v>9</v>
      </c>
    </row>
    <row r="417" spans="1:11">
      <c r="A417" s="13">
        <v>416</v>
      </c>
      <c r="B417" s="14" t="s">
        <v>104</v>
      </c>
      <c r="C417" s="22">
        <v>102231</v>
      </c>
      <c r="D417" s="7" t="s">
        <v>84</v>
      </c>
      <c r="E417" s="23">
        <v>33</v>
      </c>
      <c r="F417" s="23"/>
      <c r="G417" s="23"/>
      <c r="H417" s="23"/>
      <c r="I417" s="23"/>
      <c r="J417" s="23"/>
      <c r="K417" s="1">
        <f t="shared" si="6"/>
        <v>33</v>
      </c>
    </row>
    <row r="418" spans="1:11">
      <c r="A418" s="13">
        <v>417</v>
      </c>
      <c r="B418" s="14" t="s">
        <v>104</v>
      </c>
      <c r="C418" s="22">
        <v>201374</v>
      </c>
      <c r="D418" s="7" t="s">
        <v>84</v>
      </c>
      <c r="E418" s="23">
        <v>20</v>
      </c>
      <c r="F418" s="23">
        <v>8</v>
      </c>
      <c r="G418" s="23"/>
      <c r="H418" s="23"/>
      <c r="I418" s="23"/>
      <c r="J418" s="23"/>
      <c r="K418" s="1">
        <f t="shared" si="6"/>
        <v>28</v>
      </c>
    </row>
    <row r="419" spans="1:11">
      <c r="A419" s="13">
        <v>418</v>
      </c>
      <c r="B419" s="14" t="s">
        <v>104</v>
      </c>
      <c r="C419" s="22">
        <v>202133</v>
      </c>
      <c r="D419" s="7" t="s">
        <v>84</v>
      </c>
      <c r="E419" s="23">
        <v>18</v>
      </c>
      <c r="F419" s="23"/>
      <c r="G419" s="23"/>
      <c r="H419" s="23"/>
      <c r="I419" s="23"/>
      <c r="J419" s="23"/>
      <c r="K419" s="1">
        <f t="shared" si="6"/>
        <v>18</v>
      </c>
    </row>
    <row r="420" spans="1:11">
      <c r="A420" s="13">
        <v>419</v>
      </c>
      <c r="B420" s="14" t="s">
        <v>104</v>
      </c>
      <c r="C420" s="22">
        <v>202840</v>
      </c>
      <c r="D420" s="7" t="s">
        <v>84</v>
      </c>
      <c r="E420" s="23">
        <v>23</v>
      </c>
      <c r="F420" s="23"/>
      <c r="G420" s="23"/>
      <c r="H420" s="23"/>
      <c r="I420" s="23"/>
      <c r="J420" s="23"/>
      <c r="K420" s="1">
        <f t="shared" si="6"/>
        <v>23</v>
      </c>
    </row>
    <row r="421" spans="1:11">
      <c r="A421" s="13">
        <v>420</v>
      </c>
      <c r="B421" s="14" t="s">
        <v>104</v>
      </c>
      <c r="C421" s="22">
        <v>802149</v>
      </c>
      <c r="D421" s="16" t="s">
        <v>86</v>
      </c>
      <c r="E421" s="23">
        <v>4</v>
      </c>
      <c r="F421" s="23">
        <v>3</v>
      </c>
      <c r="G421" s="23">
        <v>2</v>
      </c>
      <c r="H421" s="23"/>
      <c r="I421" s="23"/>
      <c r="J421" s="23"/>
      <c r="K421" s="1">
        <f t="shared" si="6"/>
        <v>9</v>
      </c>
    </row>
    <row r="422" spans="1:11">
      <c r="A422" s="13">
        <v>421</v>
      </c>
      <c r="B422" s="14" t="s">
        <v>104</v>
      </c>
      <c r="C422" s="22">
        <v>803910</v>
      </c>
      <c r="D422" s="16" t="s">
        <v>86</v>
      </c>
      <c r="E422" s="23">
        <v>11</v>
      </c>
      <c r="F422" s="23">
        <v>2</v>
      </c>
      <c r="G422" s="23">
        <v>4</v>
      </c>
      <c r="H422" s="23"/>
      <c r="I422" s="23"/>
      <c r="J422" s="23"/>
      <c r="K422" s="1">
        <f t="shared" si="6"/>
        <v>17</v>
      </c>
    </row>
    <row r="423" spans="1:11">
      <c r="A423" s="13">
        <v>422</v>
      </c>
      <c r="B423" s="14" t="s">
        <v>104</v>
      </c>
      <c r="C423" s="22">
        <v>805740</v>
      </c>
      <c r="D423" s="16" t="s">
        <v>86</v>
      </c>
      <c r="E423" s="23">
        <v>43</v>
      </c>
      <c r="F423" s="23">
        <v>2</v>
      </c>
      <c r="G423" s="23">
        <v>8</v>
      </c>
      <c r="H423" s="23"/>
      <c r="I423" s="23"/>
      <c r="J423" s="23"/>
      <c r="K423" s="1">
        <f t="shared" si="6"/>
        <v>53</v>
      </c>
    </row>
    <row r="424" spans="1:11">
      <c r="A424" s="28" t="s">
        <v>89</v>
      </c>
      <c r="B424" s="28"/>
      <c r="C424" s="29"/>
      <c r="D424" s="30"/>
      <c r="E424" s="31">
        <v>12571</v>
      </c>
      <c r="F424" s="32">
        <v>6280</v>
      </c>
      <c r="G424" s="32">
        <v>4909</v>
      </c>
      <c r="H424" s="32">
        <v>2902</v>
      </c>
      <c r="I424" s="32">
        <v>2304</v>
      </c>
      <c r="J424" s="32">
        <v>1650</v>
      </c>
      <c r="K424" s="33">
        <f>SUM(K2:K423)</f>
        <v>31122</v>
      </c>
    </row>
  </sheetData>
  <pageMargins left="0.2" right="0" top="0.5" bottom="0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9"/>
  <sheetViews>
    <sheetView zoomScale="85" zoomScaleNormal="85" workbookViewId="0">
      <selection activeCell="O323" sqref="O323"/>
    </sheetView>
  </sheetViews>
  <sheetFormatPr defaultRowHeight="24.75" customHeight="1"/>
  <cols>
    <col min="1" max="1" width="4" bestFit="1" customWidth="1"/>
    <col min="2" max="2" width="13.7109375" bestFit="1" customWidth="1"/>
    <col min="3" max="3" width="12.42578125" bestFit="1" customWidth="1"/>
    <col min="4" max="4" width="52.140625" hidden="1" customWidth="1"/>
    <col min="5" max="5" width="63.7109375" hidden="1" customWidth="1"/>
    <col min="6" max="6" width="84.5703125" hidden="1" customWidth="1"/>
    <col min="7" max="7" width="29.28515625" hidden="1" customWidth="1"/>
    <col min="8" max="8" width="22.85546875" bestFit="1" customWidth="1"/>
    <col min="9" max="9" width="22.5703125" bestFit="1" customWidth="1"/>
    <col min="10" max="12" width="6" bestFit="1" customWidth="1"/>
    <col min="13" max="15" width="5" bestFit="1" customWidth="1"/>
    <col min="16" max="16" width="6" bestFit="1" customWidth="1"/>
  </cols>
  <sheetData>
    <row r="1" spans="1:16" ht="24.75" customHeight="1">
      <c r="A1" s="34" t="s">
        <v>105</v>
      </c>
      <c r="B1" s="35" t="s">
        <v>106</v>
      </c>
      <c r="C1" s="35" t="s">
        <v>107</v>
      </c>
      <c r="D1" s="35" t="s">
        <v>108</v>
      </c>
      <c r="E1" s="35" t="s">
        <v>109</v>
      </c>
      <c r="F1" s="35" t="s">
        <v>110</v>
      </c>
      <c r="G1" s="35" t="s">
        <v>111</v>
      </c>
      <c r="H1" s="35" t="s">
        <v>112</v>
      </c>
      <c r="I1" s="36" t="s">
        <v>113</v>
      </c>
      <c r="J1" s="37" t="s">
        <v>83</v>
      </c>
      <c r="K1" s="37" t="s">
        <v>84</v>
      </c>
      <c r="L1" s="37" t="s">
        <v>85</v>
      </c>
      <c r="M1" s="37" t="s">
        <v>86</v>
      </c>
      <c r="N1" s="37" t="s">
        <v>87</v>
      </c>
      <c r="O1" s="38" t="s">
        <v>88</v>
      </c>
      <c r="P1" s="38" t="s">
        <v>79</v>
      </c>
    </row>
    <row r="2" spans="1:16" ht="24.75" customHeight="1">
      <c r="A2" s="39">
        <v>1</v>
      </c>
      <c r="B2" s="40">
        <v>50004</v>
      </c>
      <c r="C2" s="41" t="s">
        <v>114</v>
      </c>
      <c r="D2" s="42" t="s">
        <v>115</v>
      </c>
      <c r="E2" s="42" t="s">
        <v>116</v>
      </c>
      <c r="F2" s="42" t="s">
        <v>117</v>
      </c>
      <c r="G2" s="42" t="s">
        <v>118</v>
      </c>
      <c r="H2" s="40" t="s">
        <v>119</v>
      </c>
      <c r="I2" s="42" t="s">
        <v>51</v>
      </c>
      <c r="J2" s="2">
        <v>21</v>
      </c>
      <c r="K2" s="2">
        <v>34</v>
      </c>
      <c r="L2" s="2">
        <v>23</v>
      </c>
      <c r="M2" s="2">
        <v>24</v>
      </c>
      <c r="N2" s="2">
        <v>24</v>
      </c>
      <c r="O2" s="2">
        <v>25</v>
      </c>
      <c r="P2" s="2">
        <f>SUM(J2:O2)</f>
        <v>151</v>
      </c>
    </row>
    <row r="3" spans="1:16" ht="24.75" customHeight="1">
      <c r="A3" s="39">
        <v>2</v>
      </c>
      <c r="B3" s="40">
        <v>51433</v>
      </c>
      <c r="C3" s="41" t="s">
        <v>120</v>
      </c>
      <c r="D3" s="42" t="s">
        <v>121</v>
      </c>
      <c r="E3" s="42" t="s">
        <v>122</v>
      </c>
      <c r="F3" s="42" t="s">
        <v>123</v>
      </c>
      <c r="G3" s="42" t="s">
        <v>124</v>
      </c>
      <c r="H3" s="40" t="s">
        <v>125</v>
      </c>
      <c r="I3" s="42" t="s">
        <v>126</v>
      </c>
      <c r="J3" s="2">
        <v>32</v>
      </c>
      <c r="K3" s="2">
        <v>0</v>
      </c>
      <c r="L3" s="2">
        <v>0</v>
      </c>
      <c r="M3" s="2">
        <v>21</v>
      </c>
      <c r="N3" s="2">
        <v>15</v>
      </c>
      <c r="O3" s="2">
        <v>12</v>
      </c>
      <c r="P3" s="2">
        <f t="shared" ref="P3:P66" si="0">SUM(J3:O3)</f>
        <v>80</v>
      </c>
    </row>
    <row r="4" spans="1:16" ht="24.75" customHeight="1">
      <c r="A4" s="39">
        <v>3</v>
      </c>
      <c r="B4" s="40">
        <v>51504</v>
      </c>
      <c r="C4" s="41" t="s">
        <v>120</v>
      </c>
      <c r="D4" s="42" t="s">
        <v>127</v>
      </c>
      <c r="E4" s="42" t="s">
        <v>128</v>
      </c>
      <c r="F4" s="42" t="s">
        <v>129</v>
      </c>
      <c r="G4" s="42" t="s">
        <v>130</v>
      </c>
      <c r="H4" s="40" t="s">
        <v>131</v>
      </c>
      <c r="I4" s="42" t="s">
        <v>131</v>
      </c>
      <c r="J4" s="2">
        <v>47</v>
      </c>
      <c r="K4" s="2">
        <v>35</v>
      </c>
      <c r="L4" s="2">
        <v>39</v>
      </c>
      <c r="M4" s="2">
        <v>43</v>
      </c>
      <c r="N4" s="2">
        <v>33</v>
      </c>
      <c r="O4" s="2">
        <v>0</v>
      </c>
      <c r="P4" s="2">
        <f t="shared" si="0"/>
        <v>197</v>
      </c>
    </row>
    <row r="5" spans="1:16" ht="24.75" customHeight="1">
      <c r="A5" s="39">
        <v>4</v>
      </c>
      <c r="B5" s="40">
        <v>51514</v>
      </c>
      <c r="C5" s="41" t="s">
        <v>132</v>
      </c>
      <c r="D5" s="42" t="s">
        <v>133</v>
      </c>
      <c r="E5" s="42" t="s">
        <v>134</v>
      </c>
      <c r="F5" s="42" t="s">
        <v>135</v>
      </c>
      <c r="G5" s="42" t="s">
        <v>136</v>
      </c>
      <c r="H5" s="40" t="s">
        <v>131</v>
      </c>
      <c r="I5" s="42" t="s">
        <v>131</v>
      </c>
      <c r="J5" s="2">
        <v>20</v>
      </c>
      <c r="K5" s="2">
        <v>21</v>
      </c>
      <c r="L5" s="2">
        <v>20</v>
      </c>
      <c r="M5" s="2">
        <v>0</v>
      </c>
      <c r="N5" s="2">
        <v>0</v>
      </c>
      <c r="O5" s="2">
        <v>0</v>
      </c>
      <c r="P5" s="2">
        <f t="shared" si="0"/>
        <v>61</v>
      </c>
    </row>
    <row r="6" spans="1:16" ht="24.75" customHeight="1">
      <c r="A6" s="39">
        <v>5</v>
      </c>
      <c r="B6" s="40">
        <v>51516</v>
      </c>
      <c r="C6" s="41" t="s">
        <v>132</v>
      </c>
      <c r="D6" s="42" t="s">
        <v>137</v>
      </c>
      <c r="E6" s="42" t="s">
        <v>138</v>
      </c>
      <c r="F6" s="42" t="s">
        <v>139</v>
      </c>
      <c r="G6" s="42" t="s">
        <v>136</v>
      </c>
      <c r="H6" s="40" t="s">
        <v>131</v>
      </c>
      <c r="I6" s="42" t="s">
        <v>131</v>
      </c>
      <c r="J6" s="2">
        <v>30</v>
      </c>
      <c r="K6" s="2">
        <v>37</v>
      </c>
      <c r="L6" s="2">
        <v>41</v>
      </c>
      <c r="M6" s="2">
        <v>0</v>
      </c>
      <c r="N6" s="2">
        <v>0</v>
      </c>
      <c r="O6" s="2">
        <v>0</v>
      </c>
      <c r="P6" s="2">
        <f t="shared" si="0"/>
        <v>108</v>
      </c>
    </row>
    <row r="7" spans="1:16" ht="24.75" customHeight="1">
      <c r="A7" s="39">
        <v>6</v>
      </c>
      <c r="B7" s="40">
        <v>51559</v>
      </c>
      <c r="C7" s="41" t="s">
        <v>132</v>
      </c>
      <c r="D7" s="42" t="s">
        <v>140</v>
      </c>
      <c r="E7" s="42" t="s">
        <v>141</v>
      </c>
      <c r="F7" s="42" t="s">
        <v>142</v>
      </c>
      <c r="G7" s="42" t="s">
        <v>143</v>
      </c>
      <c r="H7" s="40" t="s">
        <v>131</v>
      </c>
      <c r="I7" s="42" t="s">
        <v>131</v>
      </c>
      <c r="J7" s="2">
        <v>39</v>
      </c>
      <c r="K7" s="2">
        <v>30</v>
      </c>
      <c r="L7" s="2">
        <v>31</v>
      </c>
      <c r="M7" s="2">
        <v>0</v>
      </c>
      <c r="N7" s="2">
        <v>0</v>
      </c>
      <c r="O7" s="2">
        <v>0</v>
      </c>
      <c r="P7" s="2">
        <f t="shared" si="0"/>
        <v>100</v>
      </c>
    </row>
    <row r="8" spans="1:16" ht="24.75" customHeight="1">
      <c r="A8" s="39">
        <v>7</v>
      </c>
      <c r="B8" s="40">
        <v>51563</v>
      </c>
      <c r="C8" s="41" t="s">
        <v>132</v>
      </c>
      <c r="D8" s="42" t="s">
        <v>144</v>
      </c>
      <c r="E8" s="42" t="s">
        <v>145</v>
      </c>
      <c r="F8" s="42" t="s">
        <v>146</v>
      </c>
      <c r="G8" s="42" t="s">
        <v>147</v>
      </c>
      <c r="H8" s="40" t="s">
        <v>148</v>
      </c>
      <c r="I8" s="42" t="s">
        <v>131</v>
      </c>
      <c r="J8" s="2">
        <v>30</v>
      </c>
      <c r="K8" s="2">
        <v>22</v>
      </c>
      <c r="L8" s="2">
        <v>16</v>
      </c>
      <c r="M8" s="2">
        <v>0</v>
      </c>
      <c r="N8" s="2">
        <v>0</v>
      </c>
      <c r="O8" s="2">
        <v>0</v>
      </c>
      <c r="P8" s="2">
        <f t="shared" si="0"/>
        <v>68</v>
      </c>
    </row>
    <row r="9" spans="1:16" ht="24.75" customHeight="1">
      <c r="A9" s="39">
        <v>8</v>
      </c>
      <c r="B9" s="40">
        <v>51759</v>
      </c>
      <c r="C9" s="41" t="s">
        <v>120</v>
      </c>
      <c r="D9" s="42" t="s">
        <v>149</v>
      </c>
      <c r="E9" s="42" t="s">
        <v>150</v>
      </c>
      <c r="F9" s="42" t="s">
        <v>151</v>
      </c>
      <c r="G9" s="42" t="s">
        <v>152</v>
      </c>
      <c r="H9" s="40" t="s">
        <v>51</v>
      </c>
      <c r="I9" s="42" t="s">
        <v>51</v>
      </c>
      <c r="J9" s="2">
        <v>35</v>
      </c>
      <c r="K9" s="2">
        <v>44</v>
      </c>
      <c r="L9" s="2">
        <v>26</v>
      </c>
      <c r="M9" s="2">
        <v>47</v>
      </c>
      <c r="N9" s="2">
        <v>39</v>
      </c>
      <c r="O9" s="2">
        <v>17</v>
      </c>
      <c r="P9" s="2">
        <f t="shared" si="0"/>
        <v>208</v>
      </c>
    </row>
    <row r="10" spans="1:16" ht="24.75" customHeight="1">
      <c r="A10" s="39">
        <v>9</v>
      </c>
      <c r="B10" s="40">
        <v>51760</v>
      </c>
      <c r="C10" s="41" t="s">
        <v>120</v>
      </c>
      <c r="D10" s="42" t="s">
        <v>153</v>
      </c>
      <c r="E10" s="42" t="s">
        <v>154</v>
      </c>
      <c r="F10" s="42" t="s">
        <v>155</v>
      </c>
      <c r="G10" s="42" t="s">
        <v>156</v>
      </c>
      <c r="H10" s="40" t="s">
        <v>157</v>
      </c>
      <c r="I10" s="42" t="s">
        <v>51</v>
      </c>
      <c r="J10" s="2">
        <v>48</v>
      </c>
      <c r="K10" s="2">
        <v>37</v>
      </c>
      <c r="L10" s="2">
        <v>26</v>
      </c>
      <c r="M10" s="2">
        <v>21</v>
      </c>
      <c r="N10" s="2">
        <v>14</v>
      </c>
      <c r="O10" s="2">
        <v>6</v>
      </c>
      <c r="P10" s="2">
        <f t="shared" si="0"/>
        <v>152</v>
      </c>
    </row>
    <row r="11" spans="1:16" ht="24.75" customHeight="1">
      <c r="A11" s="39">
        <v>10</v>
      </c>
      <c r="B11" s="40">
        <v>51791</v>
      </c>
      <c r="C11" s="41" t="s">
        <v>114</v>
      </c>
      <c r="D11" s="42" t="s">
        <v>158</v>
      </c>
      <c r="E11" s="42" t="s">
        <v>159</v>
      </c>
      <c r="F11" s="42" t="s">
        <v>160</v>
      </c>
      <c r="G11" s="42" t="s">
        <v>160</v>
      </c>
      <c r="H11" s="40" t="s">
        <v>161</v>
      </c>
      <c r="I11" s="42" t="s">
        <v>51</v>
      </c>
      <c r="J11" s="2">
        <v>29</v>
      </c>
      <c r="K11" s="2">
        <v>34</v>
      </c>
      <c r="L11" s="2">
        <v>24</v>
      </c>
      <c r="M11" s="2">
        <v>61</v>
      </c>
      <c r="N11" s="2">
        <v>38</v>
      </c>
      <c r="O11" s="2">
        <v>45</v>
      </c>
      <c r="P11" s="2">
        <f t="shared" si="0"/>
        <v>231</v>
      </c>
    </row>
    <row r="12" spans="1:16" ht="24.75" customHeight="1">
      <c r="A12" s="39">
        <v>11</v>
      </c>
      <c r="B12" s="40">
        <v>57660</v>
      </c>
      <c r="C12" s="41" t="s">
        <v>120</v>
      </c>
      <c r="D12" s="42" t="s">
        <v>162</v>
      </c>
      <c r="E12" s="42" t="s">
        <v>163</v>
      </c>
      <c r="F12" s="42" t="s">
        <v>164</v>
      </c>
      <c r="G12" s="42" t="s">
        <v>165</v>
      </c>
      <c r="H12" s="40" t="s">
        <v>51</v>
      </c>
      <c r="I12" s="42" t="s">
        <v>51</v>
      </c>
      <c r="J12" s="2">
        <v>45</v>
      </c>
      <c r="K12" s="2">
        <v>46</v>
      </c>
      <c r="L12" s="2">
        <v>36</v>
      </c>
      <c r="M12" s="2">
        <v>30</v>
      </c>
      <c r="N12" s="2">
        <v>34</v>
      </c>
      <c r="O12" s="2">
        <v>15</v>
      </c>
      <c r="P12" s="2">
        <f t="shared" si="0"/>
        <v>206</v>
      </c>
    </row>
    <row r="13" spans="1:16" ht="24.75" customHeight="1">
      <c r="A13" s="39">
        <v>12</v>
      </c>
      <c r="B13" s="40">
        <v>57675</v>
      </c>
      <c r="C13" s="41" t="s">
        <v>114</v>
      </c>
      <c r="D13" s="42" t="s">
        <v>166</v>
      </c>
      <c r="E13" s="42" t="s">
        <v>167</v>
      </c>
      <c r="F13" s="42" t="s">
        <v>168</v>
      </c>
      <c r="G13" s="42" t="s">
        <v>169</v>
      </c>
      <c r="H13" s="40" t="s">
        <v>157</v>
      </c>
      <c r="I13" s="42" t="s">
        <v>51</v>
      </c>
      <c r="J13" s="2">
        <v>101</v>
      </c>
      <c r="K13" s="2">
        <v>79</v>
      </c>
      <c r="L13" s="2">
        <v>61</v>
      </c>
      <c r="M13" s="2">
        <v>33</v>
      </c>
      <c r="N13" s="2">
        <v>37</v>
      </c>
      <c r="O13" s="2">
        <v>37</v>
      </c>
      <c r="P13" s="2">
        <f t="shared" si="0"/>
        <v>348</v>
      </c>
    </row>
    <row r="14" spans="1:16" ht="24.75" customHeight="1">
      <c r="A14" s="39">
        <v>13</v>
      </c>
      <c r="B14" s="40">
        <v>59729</v>
      </c>
      <c r="C14" s="41" t="s">
        <v>132</v>
      </c>
      <c r="D14" s="42" t="s">
        <v>170</v>
      </c>
      <c r="E14" s="42" t="s">
        <v>171</v>
      </c>
      <c r="F14" s="42" t="s">
        <v>172</v>
      </c>
      <c r="G14" s="42" t="s">
        <v>173</v>
      </c>
      <c r="H14" s="40" t="s">
        <v>174</v>
      </c>
      <c r="I14" s="42" t="s">
        <v>131</v>
      </c>
      <c r="J14" s="2">
        <v>10</v>
      </c>
      <c r="K14" s="2">
        <v>7</v>
      </c>
      <c r="L14" s="2">
        <v>6</v>
      </c>
      <c r="M14" s="2">
        <v>0</v>
      </c>
      <c r="N14" s="2">
        <v>0</v>
      </c>
      <c r="O14" s="2">
        <v>0</v>
      </c>
      <c r="P14" s="2">
        <f t="shared" si="0"/>
        <v>23</v>
      </c>
    </row>
    <row r="15" spans="1:16" ht="24.75" customHeight="1">
      <c r="A15" s="39">
        <v>14</v>
      </c>
      <c r="B15" s="40">
        <v>59730</v>
      </c>
      <c r="C15" s="41" t="s">
        <v>120</v>
      </c>
      <c r="D15" s="42" t="s">
        <v>175</v>
      </c>
      <c r="E15" s="42" t="s">
        <v>176</v>
      </c>
      <c r="F15" s="42" t="s">
        <v>177</v>
      </c>
      <c r="G15" s="42" t="s">
        <v>178</v>
      </c>
      <c r="H15" s="40" t="s">
        <v>179</v>
      </c>
      <c r="I15" s="42" t="s">
        <v>131</v>
      </c>
      <c r="J15" s="2">
        <v>35</v>
      </c>
      <c r="K15" s="2">
        <v>38</v>
      </c>
      <c r="L15" s="2">
        <v>33</v>
      </c>
      <c r="M15" s="2">
        <v>77</v>
      </c>
      <c r="N15" s="2">
        <v>71</v>
      </c>
      <c r="O15" s="2">
        <v>13</v>
      </c>
      <c r="P15" s="2">
        <f t="shared" si="0"/>
        <v>267</v>
      </c>
    </row>
    <row r="16" spans="1:16" ht="24.75" customHeight="1">
      <c r="A16" s="39">
        <v>15</v>
      </c>
      <c r="B16" s="40">
        <v>59731</v>
      </c>
      <c r="C16" s="41" t="s">
        <v>120</v>
      </c>
      <c r="D16" s="42" t="s">
        <v>180</v>
      </c>
      <c r="E16" s="42" t="s">
        <v>176</v>
      </c>
      <c r="F16" s="42" t="s">
        <v>181</v>
      </c>
      <c r="G16" s="42" t="s">
        <v>178</v>
      </c>
      <c r="H16" s="40" t="s">
        <v>179</v>
      </c>
      <c r="I16" s="42" t="s">
        <v>131</v>
      </c>
      <c r="J16" s="2">
        <v>16</v>
      </c>
      <c r="K16" s="2">
        <v>15</v>
      </c>
      <c r="L16" s="2">
        <v>14</v>
      </c>
      <c r="M16" s="2">
        <v>37</v>
      </c>
      <c r="N16" s="2">
        <v>0</v>
      </c>
      <c r="O16" s="2">
        <v>0</v>
      </c>
      <c r="P16" s="2">
        <f t="shared" si="0"/>
        <v>82</v>
      </c>
    </row>
    <row r="17" spans="1:16" ht="24.75" customHeight="1">
      <c r="A17" s="39">
        <v>16</v>
      </c>
      <c r="B17" s="40">
        <v>59768</v>
      </c>
      <c r="C17" s="41" t="s">
        <v>132</v>
      </c>
      <c r="D17" s="42" t="s">
        <v>182</v>
      </c>
      <c r="E17" s="42" t="s">
        <v>183</v>
      </c>
      <c r="F17" s="42" t="s">
        <v>184</v>
      </c>
      <c r="G17" s="42" t="s">
        <v>178</v>
      </c>
      <c r="H17" s="40" t="s">
        <v>179</v>
      </c>
      <c r="I17" s="42" t="s">
        <v>131</v>
      </c>
      <c r="J17" s="2">
        <v>31</v>
      </c>
      <c r="K17" s="2">
        <v>29</v>
      </c>
      <c r="L17" s="2">
        <v>23</v>
      </c>
      <c r="M17" s="2">
        <v>29</v>
      </c>
      <c r="N17" s="2">
        <v>27</v>
      </c>
      <c r="O17" s="2">
        <v>0</v>
      </c>
      <c r="P17" s="2">
        <f t="shared" si="0"/>
        <v>139</v>
      </c>
    </row>
    <row r="18" spans="1:16" ht="24.75" customHeight="1">
      <c r="A18" s="39">
        <v>17</v>
      </c>
      <c r="B18" s="40">
        <v>60613</v>
      </c>
      <c r="C18" s="41" t="s">
        <v>132</v>
      </c>
      <c r="D18" s="42" t="s">
        <v>185</v>
      </c>
      <c r="E18" s="42" t="s">
        <v>186</v>
      </c>
      <c r="F18" s="42" t="s">
        <v>187</v>
      </c>
      <c r="G18" s="42" t="s">
        <v>188</v>
      </c>
      <c r="H18" s="40" t="s">
        <v>131</v>
      </c>
      <c r="I18" s="42" t="s">
        <v>131</v>
      </c>
      <c r="J18" s="2">
        <v>18</v>
      </c>
      <c r="K18" s="2">
        <v>22</v>
      </c>
      <c r="L18" s="2">
        <v>32</v>
      </c>
      <c r="M18" s="2">
        <v>0</v>
      </c>
      <c r="N18" s="2">
        <v>0</v>
      </c>
      <c r="O18" s="2">
        <v>0</v>
      </c>
      <c r="P18" s="2">
        <f t="shared" si="0"/>
        <v>72</v>
      </c>
    </row>
    <row r="19" spans="1:16" ht="24.75" customHeight="1">
      <c r="A19" s="39">
        <v>18</v>
      </c>
      <c r="B19" s="40">
        <v>60666</v>
      </c>
      <c r="C19" s="41" t="s">
        <v>132</v>
      </c>
      <c r="D19" s="42" t="s">
        <v>189</v>
      </c>
      <c r="E19" s="42" t="s">
        <v>190</v>
      </c>
      <c r="F19" s="42" t="s">
        <v>130</v>
      </c>
      <c r="G19" s="42" t="s">
        <v>191</v>
      </c>
      <c r="H19" s="40" t="s">
        <v>131</v>
      </c>
      <c r="I19" s="42" t="s">
        <v>131</v>
      </c>
      <c r="J19" s="2">
        <v>25</v>
      </c>
      <c r="K19" s="2">
        <v>12</v>
      </c>
      <c r="L19" s="2">
        <v>11</v>
      </c>
      <c r="M19" s="2">
        <v>0</v>
      </c>
      <c r="N19" s="2">
        <v>0</v>
      </c>
      <c r="O19" s="2">
        <v>0</v>
      </c>
      <c r="P19" s="2">
        <f t="shared" si="0"/>
        <v>48</v>
      </c>
    </row>
    <row r="20" spans="1:16" ht="24.75" customHeight="1">
      <c r="A20" s="39">
        <v>19</v>
      </c>
      <c r="B20" s="43">
        <v>60673</v>
      </c>
      <c r="C20" s="44" t="s">
        <v>120</v>
      </c>
      <c r="D20" s="45" t="s">
        <v>192</v>
      </c>
      <c r="E20" s="42" t="s">
        <v>193</v>
      </c>
      <c r="F20" s="45" t="s">
        <v>194</v>
      </c>
      <c r="G20" s="45" t="s">
        <v>195</v>
      </c>
      <c r="H20" s="43" t="s">
        <v>179</v>
      </c>
      <c r="I20" s="45" t="s">
        <v>131</v>
      </c>
      <c r="J20" s="2">
        <v>20</v>
      </c>
      <c r="K20" s="2">
        <v>18</v>
      </c>
      <c r="L20" s="2">
        <v>22</v>
      </c>
      <c r="M20" s="2">
        <v>47</v>
      </c>
      <c r="N20" s="2">
        <v>44</v>
      </c>
      <c r="O20" s="2">
        <v>0</v>
      </c>
      <c r="P20" s="2">
        <f t="shared" si="0"/>
        <v>151</v>
      </c>
    </row>
    <row r="21" spans="1:16" ht="24.75" customHeight="1">
      <c r="A21" s="39">
        <v>20</v>
      </c>
      <c r="B21" s="40">
        <v>60680</v>
      </c>
      <c r="C21" s="41" t="s">
        <v>132</v>
      </c>
      <c r="D21" s="42" t="s">
        <v>196</v>
      </c>
      <c r="E21" s="42" t="s">
        <v>197</v>
      </c>
      <c r="F21" s="42" t="s">
        <v>198</v>
      </c>
      <c r="G21" s="42" t="s">
        <v>199</v>
      </c>
      <c r="H21" s="40" t="s">
        <v>174</v>
      </c>
      <c r="I21" s="42" t="s">
        <v>131</v>
      </c>
      <c r="J21" s="2">
        <v>27</v>
      </c>
      <c r="K21" s="2">
        <v>26</v>
      </c>
      <c r="L21" s="2">
        <v>12</v>
      </c>
      <c r="M21" s="2">
        <v>0</v>
      </c>
      <c r="N21" s="2">
        <v>0</v>
      </c>
      <c r="O21" s="2">
        <v>0</v>
      </c>
      <c r="P21" s="2">
        <f t="shared" si="0"/>
        <v>65</v>
      </c>
    </row>
    <row r="22" spans="1:16" ht="24.75" customHeight="1">
      <c r="A22" s="39">
        <v>21</v>
      </c>
      <c r="B22" s="40">
        <v>60713</v>
      </c>
      <c r="C22" s="41" t="s">
        <v>132</v>
      </c>
      <c r="D22" s="42" t="s">
        <v>200</v>
      </c>
      <c r="E22" s="42" t="s">
        <v>201</v>
      </c>
      <c r="F22" s="42" t="s">
        <v>202</v>
      </c>
      <c r="G22" s="42" t="s">
        <v>203</v>
      </c>
      <c r="H22" s="40" t="s">
        <v>204</v>
      </c>
      <c r="I22" s="42" t="s">
        <v>131</v>
      </c>
      <c r="J22" s="2">
        <v>23</v>
      </c>
      <c r="K22" s="2">
        <v>35</v>
      </c>
      <c r="L22" s="2">
        <v>32</v>
      </c>
      <c r="M22" s="2">
        <v>10</v>
      </c>
      <c r="N22" s="2">
        <v>16</v>
      </c>
      <c r="O22" s="2">
        <v>0</v>
      </c>
      <c r="P22" s="2">
        <f t="shared" si="0"/>
        <v>116</v>
      </c>
    </row>
    <row r="23" spans="1:16" ht="24.75" customHeight="1">
      <c r="A23" s="39">
        <v>22</v>
      </c>
      <c r="B23" s="40">
        <v>60755</v>
      </c>
      <c r="C23" s="41" t="s">
        <v>120</v>
      </c>
      <c r="D23" s="42" t="s">
        <v>205</v>
      </c>
      <c r="E23" s="42" t="s">
        <v>206</v>
      </c>
      <c r="F23" s="42" t="s">
        <v>207</v>
      </c>
      <c r="G23" s="42" t="s">
        <v>208</v>
      </c>
      <c r="H23" s="40" t="s">
        <v>131</v>
      </c>
      <c r="I23" s="42" t="s">
        <v>131</v>
      </c>
      <c r="J23" s="2">
        <v>58</v>
      </c>
      <c r="K23" s="2">
        <v>54</v>
      </c>
      <c r="L23" s="2">
        <v>48</v>
      </c>
      <c r="M23" s="2">
        <v>18</v>
      </c>
      <c r="N23" s="2">
        <v>29</v>
      </c>
      <c r="O23" s="2">
        <v>21</v>
      </c>
      <c r="P23" s="2">
        <f t="shared" si="0"/>
        <v>228</v>
      </c>
    </row>
    <row r="24" spans="1:16" ht="24.75" customHeight="1">
      <c r="A24" s="39">
        <v>23</v>
      </c>
      <c r="B24" s="40">
        <v>75428</v>
      </c>
      <c r="C24" s="41" t="s">
        <v>114</v>
      </c>
      <c r="D24" s="42" t="s">
        <v>209</v>
      </c>
      <c r="E24" s="42" t="s">
        <v>210</v>
      </c>
      <c r="F24" s="42" t="s">
        <v>211</v>
      </c>
      <c r="G24" s="42" t="s">
        <v>212</v>
      </c>
      <c r="H24" s="40" t="s">
        <v>213</v>
      </c>
      <c r="I24" s="42" t="s">
        <v>126</v>
      </c>
      <c r="J24" s="2">
        <v>89</v>
      </c>
      <c r="K24" s="2">
        <v>36</v>
      </c>
      <c r="L24" s="2">
        <v>40</v>
      </c>
      <c r="M24" s="2">
        <v>62</v>
      </c>
      <c r="N24" s="2">
        <v>57</v>
      </c>
      <c r="O24" s="2">
        <v>58</v>
      </c>
      <c r="P24" s="2">
        <f t="shared" si="0"/>
        <v>342</v>
      </c>
    </row>
    <row r="25" spans="1:16" ht="24.75" customHeight="1">
      <c r="A25" s="39">
        <v>24</v>
      </c>
      <c r="B25" s="43">
        <v>75538</v>
      </c>
      <c r="C25" s="44" t="s">
        <v>114</v>
      </c>
      <c r="D25" s="45" t="s">
        <v>214</v>
      </c>
      <c r="E25" s="42" t="s">
        <v>215</v>
      </c>
      <c r="F25" s="45" t="s">
        <v>216</v>
      </c>
      <c r="G25" s="45" t="s">
        <v>217</v>
      </c>
      <c r="H25" s="43" t="s">
        <v>148</v>
      </c>
      <c r="I25" s="45" t="s">
        <v>131</v>
      </c>
      <c r="J25" s="2">
        <v>119</v>
      </c>
      <c r="K25" s="2">
        <v>93</v>
      </c>
      <c r="L25" s="2">
        <v>131</v>
      </c>
      <c r="M25" s="2">
        <v>99</v>
      </c>
      <c r="N25" s="2">
        <v>65</v>
      </c>
      <c r="O25" s="2">
        <v>26</v>
      </c>
      <c r="P25" s="2">
        <f t="shared" si="0"/>
        <v>533</v>
      </c>
    </row>
    <row r="26" spans="1:16" ht="24.75" customHeight="1">
      <c r="A26" s="39">
        <v>25</v>
      </c>
      <c r="B26" s="40">
        <v>75551</v>
      </c>
      <c r="C26" s="41" t="s">
        <v>114</v>
      </c>
      <c r="D26" s="42" t="s">
        <v>218</v>
      </c>
      <c r="E26" s="42" t="s">
        <v>219</v>
      </c>
      <c r="F26" s="42" t="s">
        <v>220</v>
      </c>
      <c r="G26" s="42" t="s">
        <v>221</v>
      </c>
      <c r="H26" s="40" t="s">
        <v>131</v>
      </c>
      <c r="I26" s="42" t="s">
        <v>131</v>
      </c>
      <c r="J26" s="2">
        <v>76</v>
      </c>
      <c r="K26" s="2">
        <v>57</v>
      </c>
      <c r="L26" s="2">
        <v>76</v>
      </c>
      <c r="M26" s="2">
        <v>61</v>
      </c>
      <c r="N26" s="2">
        <v>81</v>
      </c>
      <c r="O26" s="2">
        <v>94</v>
      </c>
      <c r="P26" s="2">
        <f t="shared" si="0"/>
        <v>445</v>
      </c>
    </row>
    <row r="27" spans="1:16" ht="24.75" customHeight="1">
      <c r="A27" s="39">
        <v>26</v>
      </c>
      <c r="B27" s="43">
        <v>75701</v>
      </c>
      <c r="C27" s="44" t="s">
        <v>114</v>
      </c>
      <c r="D27" s="45" t="s">
        <v>222</v>
      </c>
      <c r="E27" s="42" t="s">
        <v>223</v>
      </c>
      <c r="F27" s="45" t="s">
        <v>224</v>
      </c>
      <c r="G27" s="45" t="s">
        <v>225</v>
      </c>
      <c r="H27" s="43" t="s">
        <v>226</v>
      </c>
      <c r="I27" s="45" t="s">
        <v>51</v>
      </c>
      <c r="J27" s="2">
        <v>68</v>
      </c>
      <c r="K27" s="2">
        <v>74</v>
      </c>
      <c r="L27" s="2">
        <v>49</v>
      </c>
      <c r="M27" s="2">
        <v>43</v>
      </c>
      <c r="N27" s="2">
        <v>60</v>
      </c>
      <c r="O27" s="2">
        <v>32</v>
      </c>
      <c r="P27" s="2">
        <f t="shared" si="0"/>
        <v>326</v>
      </c>
    </row>
    <row r="28" spans="1:16" ht="24.75" customHeight="1">
      <c r="A28" s="39">
        <v>27</v>
      </c>
      <c r="B28" s="43">
        <v>75712</v>
      </c>
      <c r="C28" s="44" t="s">
        <v>120</v>
      </c>
      <c r="D28" s="45" t="s">
        <v>227</v>
      </c>
      <c r="E28" s="42" t="s">
        <v>228</v>
      </c>
      <c r="F28" s="45" t="s">
        <v>229</v>
      </c>
      <c r="G28" s="45" t="s">
        <v>230</v>
      </c>
      <c r="H28" s="43" t="s">
        <v>51</v>
      </c>
      <c r="I28" s="45" t="s">
        <v>51</v>
      </c>
      <c r="J28" s="2">
        <v>36</v>
      </c>
      <c r="K28" s="2">
        <v>21</v>
      </c>
      <c r="L28" s="2">
        <v>28</v>
      </c>
      <c r="M28" s="2">
        <v>28</v>
      </c>
      <c r="N28" s="2">
        <v>15</v>
      </c>
      <c r="O28" s="2">
        <v>13</v>
      </c>
      <c r="P28" s="2">
        <f t="shared" si="0"/>
        <v>141</v>
      </c>
    </row>
    <row r="29" spans="1:16" ht="24.75" customHeight="1">
      <c r="A29" s="39">
        <v>28</v>
      </c>
      <c r="B29" s="40">
        <v>80518</v>
      </c>
      <c r="C29" s="41" t="s">
        <v>132</v>
      </c>
      <c r="D29" s="42" t="s">
        <v>231</v>
      </c>
      <c r="E29" s="42" t="s">
        <v>232</v>
      </c>
      <c r="F29" s="42" t="s">
        <v>233</v>
      </c>
      <c r="G29" s="42" t="s">
        <v>161</v>
      </c>
      <c r="H29" s="40" t="s">
        <v>161</v>
      </c>
      <c r="I29" s="42" t="s">
        <v>51</v>
      </c>
      <c r="J29" s="2">
        <v>29</v>
      </c>
      <c r="K29" s="2">
        <v>22</v>
      </c>
      <c r="L29" s="2">
        <v>20</v>
      </c>
      <c r="M29" s="2">
        <v>0</v>
      </c>
      <c r="N29" s="2">
        <v>0</v>
      </c>
      <c r="O29" s="2">
        <v>0</v>
      </c>
      <c r="P29" s="2">
        <f t="shared" si="0"/>
        <v>71</v>
      </c>
    </row>
    <row r="30" spans="1:16" ht="24.75" customHeight="1">
      <c r="A30" s="39">
        <v>29</v>
      </c>
      <c r="B30" s="40">
        <v>84961</v>
      </c>
      <c r="C30" s="41" t="s">
        <v>120</v>
      </c>
      <c r="D30" s="42" t="s">
        <v>234</v>
      </c>
      <c r="E30" s="42" t="s">
        <v>235</v>
      </c>
      <c r="F30" s="42" t="s">
        <v>236</v>
      </c>
      <c r="G30" s="42" t="s">
        <v>237</v>
      </c>
      <c r="H30" s="40" t="s">
        <v>148</v>
      </c>
      <c r="I30" s="42" t="s">
        <v>131</v>
      </c>
      <c r="J30" s="2">
        <v>20</v>
      </c>
      <c r="K30" s="2">
        <v>0</v>
      </c>
      <c r="L30" s="2">
        <v>0</v>
      </c>
      <c r="M30" s="2">
        <v>11</v>
      </c>
      <c r="N30" s="2">
        <v>12</v>
      </c>
      <c r="O30" s="2">
        <v>13</v>
      </c>
      <c r="P30" s="2">
        <f t="shared" si="0"/>
        <v>56</v>
      </c>
    </row>
    <row r="31" spans="1:16" ht="24.75" customHeight="1">
      <c r="A31" s="39">
        <v>30</v>
      </c>
      <c r="B31" s="40">
        <v>84976</v>
      </c>
      <c r="C31" s="41" t="s">
        <v>120</v>
      </c>
      <c r="D31" s="42" t="s">
        <v>238</v>
      </c>
      <c r="E31" s="42" t="s">
        <v>239</v>
      </c>
      <c r="F31" s="42" t="s">
        <v>240</v>
      </c>
      <c r="G31" s="42" t="s">
        <v>221</v>
      </c>
      <c r="H31" s="40" t="s">
        <v>131</v>
      </c>
      <c r="I31" s="42" t="s">
        <v>131</v>
      </c>
      <c r="J31" s="2">
        <v>51</v>
      </c>
      <c r="K31" s="2">
        <v>55</v>
      </c>
      <c r="L31" s="2">
        <v>67</v>
      </c>
      <c r="M31" s="2">
        <v>51</v>
      </c>
      <c r="N31" s="2">
        <v>27</v>
      </c>
      <c r="O31" s="2">
        <v>0</v>
      </c>
      <c r="P31" s="2">
        <f t="shared" si="0"/>
        <v>251</v>
      </c>
    </row>
    <row r="32" spans="1:16" ht="24.75" customHeight="1">
      <c r="A32" s="39">
        <v>31</v>
      </c>
      <c r="B32" s="40">
        <v>84994</v>
      </c>
      <c r="C32" s="41" t="s">
        <v>120</v>
      </c>
      <c r="D32" s="42" t="s">
        <v>241</v>
      </c>
      <c r="E32" s="42" t="s">
        <v>239</v>
      </c>
      <c r="F32" s="42" t="s">
        <v>242</v>
      </c>
      <c r="G32" s="42" t="s">
        <v>221</v>
      </c>
      <c r="H32" s="40" t="s">
        <v>131</v>
      </c>
      <c r="I32" s="42" t="s">
        <v>131</v>
      </c>
      <c r="J32" s="2">
        <v>55</v>
      </c>
      <c r="K32" s="2">
        <v>30</v>
      </c>
      <c r="L32" s="2">
        <v>42</v>
      </c>
      <c r="M32" s="2">
        <v>46</v>
      </c>
      <c r="N32" s="2">
        <v>30</v>
      </c>
      <c r="O32" s="2">
        <v>7</v>
      </c>
      <c r="P32" s="2">
        <f t="shared" si="0"/>
        <v>210</v>
      </c>
    </row>
    <row r="33" spans="1:16" ht="24.75" customHeight="1">
      <c r="A33" s="39">
        <v>32</v>
      </c>
      <c r="B33" s="40" t="s">
        <v>243</v>
      </c>
      <c r="C33" s="41" t="s">
        <v>132</v>
      </c>
      <c r="D33" s="42" t="s">
        <v>244</v>
      </c>
      <c r="E33" s="42" t="s">
        <v>210</v>
      </c>
      <c r="F33" s="42" t="s">
        <v>245</v>
      </c>
      <c r="G33" s="42" t="s">
        <v>246</v>
      </c>
      <c r="H33" s="40" t="s">
        <v>213</v>
      </c>
      <c r="I33" s="42" t="s">
        <v>126</v>
      </c>
      <c r="J33" s="2">
        <v>11</v>
      </c>
      <c r="K33" s="2">
        <v>37</v>
      </c>
      <c r="L33" s="2">
        <v>16</v>
      </c>
      <c r="M33" s="2">
        <v>5</v>
      </c>
      <c r="N33" s="2">
        <v>0</v>
      </c>
      <c r="O33" s="2">
        <v>0</v>
      </c>
      <c r="P33" s="2">
        <f t="shared" si="0"/>
        <v>69</v>
      </c>
    </row>
    <row r="34" spans="1:16" ht="24.75" customHeight="1">
      <c r="A34" s="39">
        <v>33</v>
      </c>
      <c r="B34" s="40" t="s">
        <v>247</v>
      </c>
      <c r="C34" s="41" t="s">
        <v>132</v>
      </c>
      <c r="D34" s="42" t="s">
        <v>248</v>
      </c>
      <c r="E34" s="42" t="s">
        <v>249</v>
      </c>
      <c r="F34" s="42" t="s">
        <v>250</v>
      </c>
      <c r="G34" s="42" t="s">
        <v>169</v>
      </c>
      <c r="H34" s="40" t="s">
        <v>157</v>
      </c>
      <c r="I34" s="42" t="s">
        <v>51</v>
      </c>
      <c r="J34" s="2">
        <v>18</v>
      </c>
      <c r="K34" s="2">
        <v>10</v>
      </c>
      <c r="L34" s="2">
        <v>11</v>
      </c>
      <c r="M34" s="2">
        <v>0</v>
      </c>
      <c r="N34" s="2">
        <v>0</v>
      </c>
      <c r="O34" s="2">
        <v>0</v>
      </c>
      <c r="P34" s="2">
        <f t="shared" si="0"/>
        <v>39</v>
      </c>
    </row>
    <row r="35" spans="1:16" ht="24.75" customHeight="1">
      <c r="A35" s="39">
        <v>34</v>
      </c>
      <c r="B35" s="40" t="s">
        <v>251</v>
      </c>
      <c r="C35" s="41" t="s">
        <v>132</v>
      </c>
      <c r="D35" s="42" t="s">
        <v>252</v>
      </c>
      <c r="E35" s="42" t="s">
        <v>249</v>
      </c>
      <c r="F35" s="42" t="s">
        <v>253</v>
      </c>
      <c r="G35" s="42" t="s">
        <v>169</v>
      </c>
      <c r="H35" s="40" t="s">
        <v>157</v>
      </c>
      <c r="I35" s="42" t="s">
        <v>51</v>
      </c>
      <c r="J35" s="2">
        <v>26</v>
      </c>
      <c r="K35" s="2">
        <v>26</v>
      </c>
      <c r="L35" s="2">
        <v>36</v>
      </c>
      <c r="M35" s="2">
        <v>0</v>
      </c>
      <c r="N35" s="2">
        <v>0</v>
      </c>
      <c r="O35" s="2">
        <v>0</v>
      </c>
      <c r="P35" s="2">
        <f t="shared" si="0"/>
        <v>88</v>
      </c>
    </row>
    <row r="36" spans="1:16" ht="24.75" customHeight="1">
      <c r="A36" s="39">
        <v>35</v>
      </c>
      <c r="B36" s="40" t="s">
        <v>254</v>
      </c>
      <c r="C36" s="41" t="s">
        <v>132</v>
      </c>
      <c r="D36" s="42" t="s">
        <v>255</v>
      </c>
      <c r="E36" s="42" t="s">
        <v>256</v>
      </c>
      <c r="F36" s="42" t="s">
        <v>257</v>
      </c>
      <c r="G36" s="42" t="s">
        <v>225</v>
      </c>
      <c r="H36" s="40" t="s">
        <v>226</v>
      </c>
      <c r="I36" s="42" t="s">
        <v>51</v>
      </c>
      <c r="J36" s="2">
        <v>0</v>
      </c>
      <c r="K36" s="2">
        <v>18</v>
      </c>
      <c r="L36" s="2">
        <v>0</v>
      </c>
      <c r="M36" s="2">
        <v>0</v>
      </c>
      <c r="N36" s="2">
        <v>0</v>
      </c>
      <c r="O36" s="2">
        <v>0</v>
      </c>
      <c r="P36" s="2">
        <f t="shared" si="0"/>
        <v>18</v>
      </c>
    </row>
    <row r="37" spans="1:16" ht="24.75" customHeight="1">
      <c r="A37" s="39">
        <v>36</v>
      </c>
      <c r="B37" s="40" t="s">
        <v>258</v>
      </c>
      <c r="C37" s="41" t="s">
        <v>132</v>
      </c>
      <c r="D37" s="42" t="s">
        <v>259</v>
      </c>
      <c r="E37" s="42" t="s">
        <v>256</v>
      </c>
      <c r="F37" s="42" t="s">
        <v>260</v>
      </c>
      <c r="G37" s="42" t="s">
        <v>261</v>
      </c>
      <c r="H37" s="40" t="s">
        <v>226</v>
      </c>
      <c r="I37" s="42" t="s">
        <v>51</v>
      </c>
      <c r="J37" s="2">
        <v>13</v>
      </c>
      <c r="K37" s="2">
        <v>19</v>
      </c>
      <c r="L37" s="2">
        <v>16</v>
      </c>
      <c r="M37" s="2">
        <v>0</v>
      </c>
      <c r="N37" s="2">
        <v>0</v>
      </c>
      <c r="O37" s="2">
        <v>0</v>
      </c>
      <c r="P37" s="2">
        <f t="shared" si="0"/>
        <v>48</v>
      </c>
    </row>
    <row r="38" spans="1:16" ht="24.75" customHeight="1">
      <c r="A38" s="39">
        <v>37</v>
      </c>
      <c r="B38" s="40" t="s">
        <v>262</v>
      </c>
      <c r="C38" s="41" t="s">
        <v>120</v>
      </c>
      <c r="D38" s="42" t="s">
        <v>263</v>
      </c>
      <c r="E38" s="42" t="s">
        <v>256</v>
      </c>
      <c r="F38" s="42" t="s">
        <v>264</v>
      </c>
      <c r="G38" s="42" t="s">
        <v>226</v>
      </c>
      <c r="H38" s="40" t="s">
        <v>226</v>
      </c>
      <c r="I38" s="42" t="s">
        <v>51</v>
      </c>
      <c r="J38" s="2">
        <v>52</v>
      </c>
      <c r="K38" s="2">
        <v>82</v>
      </c>
      <c r="L38" s="2">
        <v>33</v>
      </c>
      <c r="M38" s="2">
        <v>14</v>
      </c>
      <c r="N38" s="2">
        <v>0</v>
      </c>
      <c r="O38" s="2">
        <v>0</v>
      </c>
      <c r="P38" s="2">
        <f t="shared" si="0"/>
        <v>181</v>
      </c>
    </row>
    <row r="39" spans="1:16" ht="24.75" customHeight="1">
      <c r="A39" s="39">
        <v>38</v>
      </c>
      <c r="B39" s="40" t="s">
        <v>265</v>
      </c>
      <c r="C39" s="41" t="s">
        <v>132</v>
      </c>
      <c r="D39" s="42" t="s">
        <v>266</v>
      </c>
      <c r="E39" s="42" t="s">
        <v>256</v>
      </c>
      <c r="F39" s="42" t="s">
        <v>267</v>
      </c>
      <c r="G39" s="42" t="s">
        <v>268</v>
      </c>
      <c r="H39" s="40" t="s">
        <v>226</v>
      </c>
      <c r="I39" s="42" t="s">
        <v>51</v>
      </c>
      <c r="J39" s="2">
        <v>26</v>
      </c>
      <c r="K39" s="2">
        <v>22</v>
      </c>
      <c r="L39" s="2">
        <v>15</v>
      </c>
      <c r="M39" s="2">
        <v>0</v>
      </c>
      <c r="N39" s="2">
        <v>0</v>
      </c>
      <c r="O39" s="2">
        <v>0</v>
      </c>
      <c r="P39" s="2">
        <f t="shared" si="0"/>
        <v>63</v>
      </c>
    </row>
    <row r="40" spans="1:16" ht="24.75" customHeight="1">
      <c r="A40" s="39">
        <v>39</v>
      </c>
      <c r="B40" s="40" t="s">
        <v>269</v>
      </c>
      <c r="C40" s="41" t="s">
        <v>132</v>
      </c>
      <c r="D40" s="42" t="s">
        <v>270</v>
      </c>
      <c r="E40" s="42" t="s">
        <v>256</v>
      </c>
      <c r="F40" s="42" t="s">
        <v>271</v>
      </c>
      <c r="G40" s="42" t="s">
        <v>272</v>
      </c>
      <c r="H40" s="40" t="s">
        <v>226</v>
      </c>
      <c r="I40" s="42" t="s">
        <v>51</v>
      </c>
      <c r="J40" s="2">
        <v>67</v>
      </c>
      <c r="K40" s="2">
        <v>53</v>
      </c>
      <c r="L40" s="2">
        <v>60</v>
      </c>
      <c r="M40" s="2">
        <v>0</v>
      </c>
      <c r="N40" s="2">
        <v>0</v>
      </c>
      <c r="O40" s="2">
        <v>0</v>
      </c>
      <c r="P40" s="2">
        <f t="shared" si="0"/>
        <v>180</v>
      </c>
    </row>
    <row r="41" spans="1:16" ht="24.75" customHeight="1">
      <c r="A41" s="39">
        <v>40</v>
      </c>
      <c r="B41" s="40">
        <v>60681</v>
      </c>
      <c r="C41" s="41" t="s">
        <v>132</v>
      </c>
      <c r="D41" s="42" t="s">
        <v>196</v>
      </c>
      <c r="E41" s="42" t="s">
        <v>197</v>
      </c>
      <c r="F41" s="42" t="s">
        <v>273</v>
      </c>
      <c r="G41" s="42" t="s">
        <v>199</v>
      </c>
      <c r="H41" s="40" t="s">
        <v>174</v>
      </c>
      <c r="I41" s="42" t="s">
        <v>131</v>
      </c>
      <c r="J41" s="2">
        <v>10</v>
      </c>
      <c r="K41" s="2">
        <v>11</v>
      </c>
      <c r="L41" s="2">
        <v>6</v>
      </c>
      <c r="M41" s="2">
        <v>0</v>
      </c>
      <c r="N41" s="2">
        <v>0</v>
      </c>
      <c r="O41" s="2">
        <v>0</v>
      </c>
      <c r="P41" s="2">
        <f t="shared" si="0"/>
        <v>27</v>
      </c>
    </row>
    <row r="42" spans="1:16" ht="24.75" customHeight="1">
      <c r="A42" s="39">
        <v>41</v>
      </c>
      <c r="B42" s="40">
        <v>60698</v>
      </c>
      <c r="C42" s="41" t="s">
        <v>132</v>
      </c>
      <c r="D42" s="42" t="s">
        <v>274</v>
      </c>
      <c r="E42" s="42" t="s">
        <v>275</v>
      </c>
      <c r="F42" s="42" t="s">
        <v>276</v>
      </c>
      <c r="G42" s="42" t="s">
        <v>277</v>
      </c>
      <c r="H42" s="40" t="s">
        <v>204</v>
      </c>
      <c r="I42" s="42" t="s">
        <v>131</v>
      </c>
      <c r="J42" s="2">
        <v>25</v>
      </c>
      <c r="K42" s="2">
        <v>13</v>
      </c>
      <c r="L42" s="2">
        <v>8</v>
      </c>
      <c r="M42" s="2">
        <v>0</v>
      </c>
      <c r="N42" s="2">
        <v>0</v>
      </c>
      <c r="O42" s="2">
        <v>0</v>
      </c>
      <c r="P42" s="2">
        <f t="shared" si="0"/>
        <v>46</v>
      </c>
    </row>
    <row r="43" spans="1:16" ht="24.75" customHeight="1">
      <c r="A43" s="39">
        <v>42</v>
      </c>
      <c r="B43" s="40">
        <v>51577</v>
      </c>
      <c r="C43" s="41" t="s">
        <v>132</v>
      </c>
      <c r="D43" s="42" t="s">
        <v>278</v>
      </c>
      <c r="E43" s="42" t="s">
        <v>279</v>
      </c>
      <c r="F43" s="42" t="s">
        <v>280</v>
      </c>
      <c r="G43" s="42" t="s">
        <v>178</v>
      </c>
      <c r="H43" s="40" t="s">
        <v>131</v>
      </c>
      <c r="I43" s="42" t="s">
        <v>131</v>
      </c>
      <c r="J43" s="2">
        <v>30</v>
      </c>
      <c r="K43" s="2">
        <v>20</v>
      </c>
      <c r="L43" s="2">
        <v>16</v>
      </c>
      <c r="M43" s="2">
        <v>16</v>
      </c>
      <c r="N43" s="2">
        <v>9</v>
      </c>
      <c r="O43" s="2">
        <v>0</v>
      </c>
      <c r="P43" s="2">
        <f t="shared" si="0"/>
        <v>91</v>
      </c>
    </row>
    <row r="44" spans="1:16" ht="24.75" customHeight="1">
      <c r="A44" s="39">
        <v>43</v>
      </c>
      <c r="B44" s="40">
        <v>51582</v>
      </c>
      <c r="C44" s="41" t="s">
        <v>132</v>
      </c>
      <c r="D44" s="42" t="s">
        <v>278</v>
      </c>
      <c r="E44" s="42" t="s">
        <v>279</v>
      </c>
      <c r="F44" s="42" t="s">
        <v>281</v>
      </c>
      <c r="G44" s="42" t="s">
        <v>130</v>
      </c>
      <c r="H44" s="40" t="s">
        <v>131</v>
      </c>
      <c r="I44" s="42" t="s">
        <v>131</v>
      </c>
      <c r="J44" s="2">
        <v>26</v>
      </c>
      <c r="K44" s="2">
        <v>10</v>
      </c>
      <c r="L44" s="2">
        <v>8</v>
      </c>
      <c r="M44" s="2">
        <v>0</v>
      </c>
      <c r="N44" s="2">
        <v>0</v>
      </c>
      <c r="O44" s="2">
        <v>0</v>
      </c>
      <c r="P44" s="2">
        <f t="shared" si="0"/>
        <v>44</v>
      </c>
    </row>
    <row r="45" spans="1:16" ht="24.75" customHeight="1">
      <c r="A45" s="39">
        <v>44</v>
      </c>
      <c r="B45" s="40">
        <v>59725</v>
      </c>
      <c r="C45" s="41" t="s">
        <v>120</v>
      </c>
      <c r="D45" s="42" t="s">
        <v>282</v>
      </c>
      <c r="E45" s="42" t="s">
        <v>283</v>
      </c>
      <c r="F45" s="42" t="s">
        <v>284</v>
      </c>
      <c r="G45" s="42" t="s">
        <v>179</v>
      </c>
      <c r="H45" s="40" t="s">
        <v>179</v>
      </c>
      <c r="I45" s="42" t="s">
        <v>131</v>
      </c>
      <c r="J45" s="2">
        <v>31</v>
      </c>
      <c r="K45" s="2">
        <v>31</v>
      </c>
      <c r="L45" s="2">
        <v>25</v>
      </c>
      <c r="M45" s="2">
        <v>17</v>
      </c>
      <c r="N45" s="2">
        <v>29</v>
      </c>
      <c r="O45" s="2">
        <v>13</v>
      </c>
      <c r="P45" s="2">
        <f t="shared" si="0"/>
        <v>146</v>
      </c>
    </row>
    <row r="46" spans="1:16" ht="24.75" customHeight="1">
      <c r="A46" s="39">
        <v>45</v>
      </c>
      <c r="B46" s="40">
        <v>60678</v>
      </c>
      <c r="C46" s="41" t="s">
        <v>132</v>
      </c>
      <c r="D46" s="42" t="s">
        <v>285</v>
      </c>
      <c r="E46" s="42" t="s">
        <v>286</v>
      </c>
      <c r="F46" s="42" t="s">
        <v>287</v>
      </c>
      <c r="G46" s="42" t="s">
        <v>288</v>
      </c>
      <c r="H46" s="40" t="s">
        <v>131</v>
      </c>
      <c r="I46" s="42" t="s">
        <v>131</v>
      </c>
      <c r="J46" s="2">
        <v>18</v>
      </c>
      <c r="K46" s="2">
        <v>15</v>
      </c>
      <c r="L46" s="2">
        <v>10</v>
      </c>
      <c r="M46" s="2">
        <v>0</v>
      </c>
      <c r="N46" s="2">
        <v>0</v>
      </c>
      <c r="O46" s="2">
        <v>0</v>
      </c>
      <c r="P46" s="2">
        <f t="shared" si="0"/>
        <v>43</v>
      </c>
    </row>
    <row r="47" spans="1:16" ht="24.75" customHeight="1">
      <c r="A47" s="39">
        <v>46</v>
      </c>
      <c r="B47" s="40">
        <v>75416</v>
      </c>
      <c r="C47" s="41" t="s">
        <v>120</v>
      </c>
      <c r="D47" s="42" t="s">
        <v>289</v>
      </c>
      <c r="E47" s="42" t="s">
        <v>290</v>
      </c>
      <c r="F47" s="42" t="s">
        <v>291</v>
      </c>
      <c r="G47" s="42" t="s">
        <v>292</v>
      </c>
      <c r="H47" s="40" t="s">
        <v>293</v>
      </c>
      <c r="I47" s="42" t="s">
        <v>126</v>
      </c>
      <c r="J47" s="2">
        <v>12</v>
      </c>
      <c r="K47" s="2">
        <v>9</v>
      </c>
      <c r="L47" s="2">
        <v>7</v>
      </c>
      <c r="M47" s="2">
        <v>18</v>
      </c>
      <c r="N47" s="2">
        <v>22</v>
      </c>
      <c r="O47" s="2">
        <v>10</v>
      </c>
      <c r="P47" s="2">
        <f t="shared" si="0"/>
        <v>78</v>
      </c>
    </row>
    <row r="48" spans="1:16" ht="24.75" customHeight="1">
      <c r="A48" s="39">
        <v>47</v>
      </c>
      <c r="B48" s="40" t="s">
        <v>294</v>
      </c>
      <c r="C48" s="41" t="s">
        <v>295</v>
      </c>
      <c r="D48" s="42" t="s">
        <v>296</v>
      </c>
      <c r="E48" s="42" t="s">
        <v>249</v>
      </c>
      <c r="F48" s="42" t="s">
        <v>297</v>
      </c>
      <c r="G48" s="42" t="s">
        <v>161</v>
      </c>
      <c r="H48" s="40" t="s">
        <v>161</v>
      </c>
      <c r="I48" s="42" t="s">
        <v>51</v>
      </c>
      <c r="J48" s="2">
        <v>9</v>
      </c>
      <c r="K48" s="2">
        <v>7</v>
      </c>
      <c r="L48" s="2">
        <v>5</v>
      </c>
      <c r="M48" s="2">
        <v>0</v>
      </c>
      <c r="N48" s="2">
        <v>0</v>
      </c>
      <c r="O48" s="2">
        <v>0</v>
      </c>
      <c r="P48" s="2">
        <f t="shared" si="0"/>
        <v>21</v>
      </c>
    </row>
    <row r="49" spans="1:16" ht="24.75" customHeight="1">
      <c r="A49" s="39">
        <v>48</v>
      </c>
      <c r="B49" s="40" t="s">
        <v>298</v>
      </c>
      <c r="C49" s="41" t="s">
        <v>295</v>
      </c>
      <c r="D49" s="42" t="s">
        <v>299</v>
      </c>
      <c r="E49" s="42" t="s">
        <v>249</v>
      </c>
      <c r="F49" s="42" t="s">
        <v>300</v>
      </c>
      <c r="G49" s="42" t="s">
        <v>301</v>
      </c>
      <c r="H49" s="40" t="s">
        <v>302</v>
      </c>
      <c r="I49" s="42" t="s">
        <v>51</v>
      </c>
      <c r="J49" s="2">
        <v>7</v>
      </c>
      <c r="K49" s="2">
        <v>17</v>
      </c>
      <c r="L49" s="2">
        <v>2</v>
      </c>
      <c r="M49" s="2">
        <v>0</v>
      </c>
      <c r="N49" s="2">
        <v>0</v>
      </c>
      <c r="O49" s="2">
        <v>0</v>
      </c>
      <c r="P49" s="2">
        <f t="shared" si="0"/>
        <v>26</v>
      </c>
    </row>
    <row r="50" spans="1:16" ht="24.75" customHeight="1">
      <c r="A50" s="39">
        <v>49</v>
      </c>
      <c r="B50" s="40" t="s">
        <v>303</v>
      </c>
      <c r="C50" s="41" t="s">
        <v>295</v>
      </c>
      <c r="D50" s="42" t="s">
        <v>304</v>
      </c>
      <c r="E50" s="42" t="s">
        <v>249</v>
      </c>
      <c r="F50" s="42" t="s">
        <v>305</v>
      </c>
      <c r="G50" s="42" t="s">
        <v>301</v>
      </c>
      <c r="H50" s="40" t="s">
        <v>302</v>
      </c>
      <c r="I50" s="42" t="s">
        <v>51</v>
      </c>
      <c r="J50" s="2">
        <v>23</v>
      </c>
      <c r="K50" s="2">
        <v>25</v>
      </c>
      <c r="L50" s="2">
        <v>14</v>
      </c>
      <c r="M50" s="2">
        <v>0</v>
      </c>
      <c r="N50" s="2">
        <v>0</v>
      </c>
      <c r="O50" s="2">
        <v>0</v>
      </c>
      <c r="P50" s="2">
        <f t="shared" si="0"/>
        <v>62</v>
      </c>
    </row>
    <row r="51" spans="1:16" ht="24.75" customHeight="1">
      <c r="A51" s="39">
        <v>50</v>
      </c>
      <c r="B51" s="40" t="s">
        <v>306</v>
      </c>
      <c r="C51" s="41" t="s">
        <v>295</v>
      </c>
      <c r="D51" s="42" t="s">
        <v>307</v>
      </c>
      <c r="E51" s="42" t="s">
        <v>249</v>
      </c>
      <c r="F51" s="42" t="s">
        <v>308</v>
      </c>
      <c r="G51" s="42" t="s">
        <v>309</v>
      </c>
      <c r="H51" s="40" t="s">
        <v>226</v>
      </c>
      <c r="I51" s="42" t="s">
        <v>51</v>
      </c>
      <c r="J51" s="2">
        <v>28</v>
      </c>
      <c r="K51" s="2">
        <v>28</v>
      </c>
      <c r="L51" s="2">
        <v>19</v>
      </c>
      <c r="M51" s="2">
        <v>0</v>
      </c>
      <c r="N51" s="2">
        <v>0</v>
      </c>
      <c r="O51" s="2">
        <v>0</v>
      </c>
      <c r="P51" s="2">
        <f t="shared" si="0"/>
        <v>75</v>
      </c>
    </row>
    <row r="52" spans="1:16" ht="24.75" customHeight="1">
      <c r="A52" s="39">
        <v>51</v>
      </c>
      <c r="B52" s="40" t="s">
        <v>310</v>
      </c>
      <c r="C52" s="41" t="s">
        <v>295</v>
      </c>
      <c r="D52" s="42" t="s">
        <v>311</v>
      </c>
      <c r="E52" s="42" t="s">
        <v>249</v>
      </c>
      <c r="F52" s="42" t="s">
        <v>312</v>
      </c>
      <c r="G52" s="42" t="s">
        <v>313</v>
      </c>
      <c r="H52" s="40" t="s">
        <v>157</v>
      </c>
      <c r="I52" s="42" t="s">
        <v>51</v>
      </c>
      <c r="J52" s="2">
        <v>11</v>
      </c>
      <c r="K52" s="2">
        <v>18</v>
      </c>
      <c r="L52" s="2">
        <v>12</v>
      </c>
      <c r="M52" s="2">
        <v>0</v>
      </c>
      <c r="N52" s="2">
        <v>0</v>
      </c>
      <c r="O52" s="2">
        <v>0</v>
      </c>
      <c r="P52" s="2">
        <f t="shared" si="0"/>
        <v>41</v>
      </c>
    </row>
    <row r="53" spans="1:16" ht="24.75" customHeight="1">
      <c r="A53" s="39">
        <v>52</v>
      </c>
      <c r="B53" s="40" t="s">
        <v>314</v>
      </c>
      <c r="C53" s="41" t="s">
        <v>295</v>
      </c>
      <c r="D53" s="42" t="s">
        <v>315</v>
      </c>
      <c r="E53" s="42" t="s">
        <v>249</v>
      </c>
      <c r="F53" s="42" t="s">
        <v>316</v>
      </c>
      <c r="G53" s="42" t="s">
        <v>317</v>
      </c>
      <c r="H53" s="40" t="s">
        <v>157</v>
      </c>
      <c r="I53" s="42" t="s">
        <v>51</v>
      </c>
      <c r="J53" s="2">
        <v>23</v>
      </c>
      <c r="K53" s="2">
        <v>15</v>
      </c>
      <c r="L53" s="2">
        <v>18</v>
      </c>
      <c r="M53" s="2">
        <v>0</v>
      </c>
      <c r="N53" s="2">
        <v>0</v>
      </c>
      <c r="O53" s="2">
        <v>0</v>
      </c>
      <c r="P53" s="2">
        <f t="shared" si="0"/>
        <v>56</v>
      </c>
    </row>
    <row r="54" spans="1:16" ht="24.75" customHeight="1">
      <c r="A54" s="39">
        <v>53</v>
      </c>
      <c r="B54" s="40" t="s">
        <v>318</v>
      </c>
      <c r="C54" s="41" t="s">
        <v>295</v>
      </c>
      <c r="D54" s="42" t="s">
        <v>319</v>
      </c>
      <c r="E54" s="42" t="s">
        <v>249</v>
      </c>
      <c r="F54" s="42" t="s">
        <v>320</v>
      </c>
      <c r="G54" s="42" t="s">
        <v>301</v>
      </c>
      <c r="H54" s="40" t="s">
        <v>302</v>
      </c>
      <c r="I54" s="42" t="s">
        <v>51</v>
      </c>
      <c r="J54" s="2">
        <v>18</v>
      </c>
      <c r="K54" s="2">
        <v>15</v>
      </c>
      <c r="L54" s="2">
        <v>0</v>
      </c>
      <c r="M54" s="2">
        <v>0</v>
      </c>
      <c r="N54" s="2">
        <v>0</v>
      </c>
      <c r="O54" s="2">
        <v>0</v>
      </c>
      <c r="P54" s="2">
        <f t="shared" si="0"/>
        <v>33</v>
      </c>
    </row>
    <row r="55" spans="1:16" ht="24.75" customHeight="1">
      <c r="A55" s="39">
        <v>54</v>
      </c>
      <c r="B55" s="40" t="s">
        <v>321</v>
      </c>
      <c r="C55" s="41" t="s">
        <v>295</v>
      </c>
      <c r="D55" s="42" t="s">
        <v>322</v>
      </c>
      <c r="E55" s="42" t="s">
        <v>249</v>
      </c>
      <c r="F55" s="42" t="s">
        <v>323</v>
      </c>
      <c r="G55" s="42" t="s">
        <v>301</v>
      </c>
      <c r="H55" s="40" t="s">
        <v>302</v>
      </c>
      <c r="I55" s="42" t="s">
        <v>51</v>
      </c>
      <c r="J55" s="2">
        <v>23</v>
      </c>
      <c r="K55" s="2">
        <v>20</v>
      </c>
      <c r="L55" s="2">
        <v>9</v>
      </c>
      <c r="M55" s="2">
        <v>0</v>
      </c>
      <c r="N55" s="2">
        <v>0</v>
      </c>
      <c r="O55" s="2">
        <v>0</v>
      </c>
      <c r="P55" s="2">
        <f t="shared" si="0"/>
        <v>52</v>
      </c>
    </row>
    <row r="56" spans="1:16" ht="24.75" customHeight="1">
      <c r="A56" s="39">
        <v>55</v>
      </c>
      <c r="B56" s="40" t="s">
        <v>324</v>
      </c>
      <c r="C56" s="41" t="s">
        <v>295</v>
      </c>
      <c r="D56" s="42" t="s">
        <v>325</v>
      </c>
      <c r="E56" s="42" t="s">
        <v>249</v>
      </c>
      <c r="F56" s="42" t="s">
        <v>326</v>
      </c>
      <c r="G56" s="42" t="s">
        <v>301</v>
      </c>
      <c r="H56" s="40" t="s">
        <v>302</v>
      </c>
      <c r="I56" s="42" t="s">
        <v>51</v>
      </c>
      <c r="J56" s="2">
        <v>23</v>
      </c>
      <c r="K56" s="2">
        <v>26</v>
      </c>
      <c r="L56" s="2">
        <v>1</v>
      </c>
      <c r="M56" s="2">
        <v>0</v>
      </c>
      <c r="N56" s="2">
        <v>0</v>
      </c>
      <c r="O56" s="2">
        <v>0</v>
      </c>
      <c r="P56" s="2">
        <f t="shared" si="0"/>
        <v>50</v>
      </c>
    </row>
    <row r="57" spans="1:16" ht="24.75" customHeight="1">
      <c r="A57" s="39">
        <v>56</v>
      </c>
      <c r="B57" s="40" t="s">
        <v>327</v>
      </c>
      <c r="C57" s="41" t="s">
        <v>295</v>
      </c>
      <c r="D57" s="42" t="s">
        <v>328</v>
      </c>
      <c r="E57" s="42" t="s">
        <v>249</v>
      </c>
      <c r="F57" s="42" t="s">
        <v>329</v>
      </c>
      <c r="G57" s="42" t="s">
        <v>330</v>
      </c>
      <c r="H57" s="40" t="s">
        <v>226</v>
      </c>
      <c r="I57" s="42" t="s">
        <v>51</v>
      </c>
      <c r="J57" s="2">
        <v>11</v>
      </c>
      <c r="K57" s="2">
        <v>18</v>
      </c>
      <c r="L57" s="2">
        <v>13</v>
      </c>
      <c r="M57" s="2">
        <v>0</v>
      </c>
      <c r="N57" s="2">
        <v>0</v>
      </c>
      <c r="O57" s="2">
        <v>0</v>
      </c>
      <c r="P57" s="2">
        <f t="shared" si="0"/>
        <v>42</v>
      </c>
    </row>
    <row r="58" spans="1:16" ht="24.75" customHeight="1">
      <c r="A58" s="39">
        <v>57</v>
      </c>
      <c r="B58" s="40" t="s">
        <v>331</v>
      </c>
      <c r="C58" s="41" t="s">
        <v>295</v>
      </c>
      <c r="D58" s="42" t="s">
        <v>332</v>
      </c>
      <c r="E58" s="42" t="s">
        <v>249</v>
      </c>
      <c r="F58" s="42" t="s">
        <v>333</v>
      </c>
      <c r="G58" s="42" t="s">
        <v>301</v>
      </c>
      <c r="H58" s="40" t="s">
        <v>302</v>
      </c>
      <c r="I58" s="42" t="s">
        <v>51</v>
      </c>
      <c r="J58" s="2">
        <v>18</v>
      </c>
      <c r="K58" s="2">
        <v>23</v>
      </c>
      <c r="L58" s="2">
        <v>0</v>
      </c>
      <c r="M58" s="2">
        <v>0</v>
      </c>
      <c r="N58" s="2">
        <v>0</v>
      </c>
      <c r="O58" s="2">
        <v>0</v>
      </c>
      <c r="P58" s="2">
        <f t="shared" si="0"/>
        <v>41</v>
      </c>
    </row>
    <row r="59" spans="1:16" ht="24.75" customHeight="1">
      <c r="A59" s="39">
        <v>58</v>
      </c>
      <c r="B59" s="40" t="s">
        <v>334</v>
      </c>
      <c r="C59" s="41" t="s">
        <v>295</v>
      </c>
      <c r="D59" s="42" t="s">
        <v>335</v>
      </c>
      <c r="E59" s="42" t="s">
        <v>249</v>
      </c>
      <c r="F59" s="42" t="s">
        <v>336</v>
      </c>
      <c r="G59" s="42" t="s">
        <v>337</v>
      </c>
      <c r="H59" s="40" t="s">
        <v>226</v>
      </c>
      <c r="I59" s="42" t="s">
        <v>51</v>
      </c>
      <c r="J59" s="2">
        <v>11</v>
      </c>
      <c r="K59" s="2">
        <v>8</v>
      </c>
      <c r="L59" s="2">
        <v>6</v>
      </c>
      <c r="M59" s="2">
        <v>0</v>
      </c>
      <c r="N59" s="2">
        <v>0</v>
      </c>
      <c r="O59" s="2">
        <v>0</v>
      </c>
      <c r="P59" s="2">
        <f t="shared" si="0"/>
        <v>25</v>
      </c>
    </row>
    <row r="60" spans="1:16" ht="24.75" customHeight="1">
      <c r="A60" s="39">
        <v>59</v>
      </c>
      <c r="B60" s="40" t="s">
        <v>338</v>
      </c>
      <c r="C60" s="41" t="s">
        <v>295</v>
      </c>
      <c r="D60" s="42" t="s">
        <v>339</v>
      </c>
      <c r="E60" s="42" t="s">
        <v>249</v>
      </c>
      <c r="F60" s="42" t="s">
        <v>340</v>
      </c>
      <c r="G60" s="42" t="s">
        <v>301</v>
      </c>
      <c r="H60" s="40" t="s">
        <v>302</v>
      </c>
      <c r="I60" s="42" t="s">
        <v>51</v>
      </c>
      <c r="J60" s="2">
        <v>27</v>
      </c>
      <c r="K60" s="2">
        <v>25</v>
      </c>
      <c r="L60" s="2">
        <v>0</v>
      </c>
      <c r="M60" s="2">
        <v>0</v>
      </c>
      <c r="N60" s="2">
        <v>0</v>
      </c>
      <c r="O60" s="2">
        <v>0</v>
      </c>
      <c r="P60" s="2">
        <f t="shared" si="0"/>
        <v>52</v>
      </c>
    </row>
    <row r="61" spans="1:16" ht="24.75" customHeight="1">
      <c r="A61" s="39">
        <v>60</v>
      </c>
      <c r="B61" s="40" t="s">
        <v>341</v>
      </c>
      <c r="C61" s="41" t="s">
        <v>295</v>
      </c>
      <c r="D61" s="42" t="s">
        <v>342</v>
      </c>
      <c r="E61" s="42" t="s">
        <v>249</v>
      </c>
      <c r="F61" s="42" t="s">
        <v>343</v>
      </c>
      <c r="G61" s="42" t="s">
        <v>301</v>
      </c>
      <c r="H61" s="40" t="s">
        <v>302</v>
      </c>
      <c r="I61" s="42" t="s">
        <v>51</v>
      </c>
      <c r="J61" s="2">
        <v>8</v>
      </c>
      <c r="K61" s="2">
        <v>25</v>
      </c>
      <c r="L61" s="2">
        <v>0</v>
      </c>
      <c r="M61" s="2">
        <v>0</v>
      </c>
      <c r="N61" s="2">
        <v>0</v>
      </c>
      <c r="O61" s="2">
        <v>0</v>
      </c>
      <c r="P61" s="2">
        <f t="shared" si="0"/>
        <v>33</v>
      </c>
    </row>
    <row r="62" spans="1:16" ht="24.75" customHeight="1">
      <c r="A62" s="39">
        <v>61</v>
      </c>
      <c r="B62" s="42" t="s">
        <v>344</v>
      </c>
      <c r="C62" s="47" t="s">
        <v>132</v>
      </c>
      <c r="D62" s="48" t="s">
        <v>345</v>
      </c>
      <c r="E62" s="42" t="s">
        <v>346</v>
      </c>
      <c r="F62" s="40" t="s">
        <v>347</v>
      </c>
      <c r="G62" s="42" t="s">
        <v>348</v>
      </c>
      <c r="H62" s="40" t="s">
        <v>349</v>
      </c>
      <c r="I62" s="42" t="s">
        <v>131</v>
      </c>
      <c r="J62" s="2">
        <v>16</v>
      </c>
      <c r="K62" s="2">
        <v>9</v>
      </c>
      <c r="L62" s="2">
        <v>10</v>
      </c>
      <c r="M62" s="2">
        <v>0</v>
      </c>
      <c r="N62" s="2">
        <v>0</v>
      </c>
      <c r="O62" s="2">
        <v>0</v>
      </c>
      <c r="P62" s="2">
        <f t="shared" si="0"/>
        <v>35</v>
      </c>
    </row>
    <row r="63" spans="1:16" ht="24.75" customHeight="1">
      <c r="A63" s="39">
        <v>62</v>
      </c>
      <c r="B63" s="42">
        <v>51431</v>
      </c>
      <c r="C63" s="47" t="s">
        <v>120</v>
      </c>
      <c r="D63" s="48" t="s">
        <v>350</v>
      </c>
      <c r="E63" s="42" t="s">
        <v>351</v>
      </c>
      <c r="F63" s="40" t="s">
        <v>352</v>
      </c>
      <c r="G63" s="42" t="s">
        <v>353</v>
      </c>
      <c r="H63" s="40" t="s">
        <v>354</v>
      </c>
      <c r="I63" s="42" t="s">
        <v>126</v>
      </c>
      <c r="J63" s="2">
        <v>26</v>
      </c>
      <c r="K63" s="2">
        <v>15</v>
      </c>
      <c r="L63" s="2">
        <v>2</v>
      </c>
      <c r="M63" s="2">
        <v>30</v>
      </c>
      <c r="N63" s="2">
        <v>33</v>
      </c>
      <c r="O63" s="2">
        <v>13</v>
      </c>
      <c r="P63" s="2">
        <f t="shared" si="0"/>
        <v>119</v>
      </c>
    </row>
    <row r="64" spans="1:16" ht="24.75" customHeight="1">
      <c r="A64" s="39">
        <v>63</v>
      </c>
      <c r="B64" s="42" t="s">
        <v>355</v>
      </c>
      <c r="C64" s="47" t="s">
        <v>120</v>
      </c>
      <c r="D64" s="48" t="s">
        <v>356</v>
      </c>
      <c r="E64" s="42" t="s">
        <v>357</v>
      </c>
      <c r="F64" s="40" t="s">
        <v>358</v>
      </c>
      <c r="G64" s="40" t="s">
        <v>358</v>
      </c>
      <c r="H64" s="40" t="s">
        <v>302</v>
      </c>
      <c r="I64" s="42" t="s">
        <v>51</v>
      </c>
      <c r="J64" s="2">
        <v>22</v>
      </c>
      <c r="K64" s="2">
        <v>14</v>
      </c>
      <c r="L64" s="2">
        <v>20</v>
      </c>
      <c r="M64" s="2">
        <v>15</v>
      </c>
      <c r="N64" s="2">
        <v>16</v>
      </c>
      <c r="O64" s="2">
        <v>32</v>
      </c>
      <c r="P64" s="2">
        <f t="shared" si="0"/>
        <v>119</v>
      </c>
    </row>
    <row r="65" spans="1:16" ht="24.75" customHeight="1">
      <c r="A65" s="39">
        <v>64</v>
      </c>
      <c r="B65" s="42">
        <v>51993</v>
      </c>
      <c r="C65" s="47" t="s">
        <v>132</v>
      </c>
      <c r="D65" s="48" t="s">
        <v>359</v>
      </c>
      <c r="E65" s="42" t="s">
        <v>360</v>
      </c>
      <c r="F65" s="40" t="s">
        <v>361</v>
      </c>
      <c r="G65" s="42" t="s">
        <v>362</v>
      </c>
      <c r="H65" s="40" t="s">
        <v>204</v>
      </c>
      <c r="I65" s="42" t="s">
        <v>131</v>
      </c>
      <c r="J65" s="2">
        <v>24</v>
      </c>
      <c r="K65" s="2">
        <v>22</v>
      </c>
      <c r="L65" s="2">
        <v>18</v>
      </c>
      <c r="M65" s="2">
        <v>0</v>
      </c>
      <c r="N65" s="2">
        <v>0</v>
      </c>
      <c r="O65" s="2">
        <v>0</v>
      </c>
      <c r="P65" s="2">
        <f t="shared" si="0"/>
        <v>64</v>
      </c>
    </row>
    <row r="66" spans="1:16" ht="24.75" customHeight="1">
      <c r="A66" s="39">
        <v>65</v>
      </c>
      <c r="B66" s="42" t="s">
        <v>363</v>
      </c>
      <c r="C66" s="47" t="s">
        <v>132</v>
      </c>
      <c r="D66" s="48" t="s">
        <v>364</v>
      </c>
      <c r="E66" s="42" t="s">
        <v>365</v>
      </c>
      <c r="F66" s="40" t="s">
        <v>366</v>
      </c>
      <c r="G66" s="42" t="s">
        <v>367</v>
      </c>
      <c r="H66" s="40" t="s">
        <v>368</v>
      </c>
      <c r="I66" s="40" t="s">
        <v>369</v>
      </c>
      <c r="J66" s="2">
        <v>13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f t="shared" si="0"/>
        <v>13</v>
      </c>
    </row>
    <row r="67" spans="1:16" ht="24.75" customHeight="1">
      <c r="A67" s="39">
        <v>66</v>
      </c>
      <c r="B67" s="42">
        <v>80800</v>
      </c>
      <c r="C67" s="47" t="s">
        <v>120</v>
      </c>
      <c r="D67" s="48" t="s">
        <v>370</v>
      </c>
      <c r="E67" s="42" t="s">
        <v>232</v>
      </c>
      <c r="F67" s="40" t="s">
        <v>371</v>
      </c>
      <c r="G67" s="42" t="s">
        <v>372</v>
      </c>
      <c r="H67" s="40" t="s">
        <v>161</v>
      </c>
      <c r="I67" s="42" t="s">
        <v>51</v>
      </c>
      <c r="J67" s="2">
        <v>51</v>
      </c>
      <c r="K67" s="2">
        <v>42</v>
      </c>
      <c r="L67" s="2">
        <v>38</v>
      </c>
      <c r="M67" s="2">
        <v>30</v>
      </c>
      <c r="N67" s="2">
        <v>24</v>
      </c>
      <c r="O67" s="2">
        <v>14</v>
      </c>
      <c r="P67" s="2">
        <f t="shared" ref="P67:P119" si="1">SUM(J67:O67)</f>
        <v>199</v>
      </c>
    </row>
    <row r="68" spans="1:16" ht="24.75" customHeight="1">
      <c r="A68" s="39">
        <v>67</v>
      </c>
      <c r="B68" s="26">
        <v>51013</v>
      </c>
      <c r="C68" s="2" t="s">
        <v>132</v>
      </c>
      <c r="D68" s="13" t="s">
        <v>373</v>
      </c>
      <c r="E68" s="18" t="s">
        <v>374</v>
      </c>
      <c r="F68" s="13" t="s">
        <v>375</v>
      </c>
      <c r="G68" s="13" t="s">
        <v>376</v>
      </c>
      <c r="H68" s="13" t="s">
        <v>377</v>
      </c>
      <c r="I68" s="48" t="s">
        <v>43</v>
      </c>
      <c r="J68" s="2">
        <v>34</v>
      </c>
      <c r="K68" s="2">
        <v>29</v>
      </c>
      <c r="L68" s="49">
        <v>60</v>
      </c>
      <c r="M68" s="2">
        <v>0</v>
      </c>
      <c r="N68" s="2">
        <v>0</v>
      </c>
      <c r="O68" s="2">
        <v>0</v>
      </c>
      <c r="P68" s="2">
        <f t="shared" si="1"/>
        <v>123</v>
      </c>
    </row>
    <row r="69" spans="1:16" ht="24.75" customHeight="1">
      <c r="A69" s="39">
        <v>68</v>
      </c>
      <c r="B69" s="26">
        <v>51038</v>
      </c>
      <c r="C69" s="2" t="s">
        <v>132</v>
      </c>
      <c r="D69" s="13" t="s">
        <v>378</v>
      </c>
      <c r="E69" s="18" t="s">
        <v>379</v>
      </c>
      <c r="F69" s="13" t="s">
        <v>43</v>
      </c>
      <c r="G69" s="13">
        <v>8</v>
      </c>
      <c r="H69" s="13" t="s">
        <v>43</v>
      </c>
      <c r="I69" s="48" t="s">
        <v>43</v>
      </c>
      <c r="J69" s="2">
        <v>32</v>
      </c>
      <c r="K69" s="2">
        <v>17</v>
      </c>
      <c r="L69" s="49">
        <v>35</v>
      </c>
      <c r="M69" s="2">
        <v>0</v>
      </c>
      <c r="N69" s="2">
        <v>0</v>
      </c>
      <c r="O69" s="2">
        <v>0</v>
      </c>
      <c r="P69" s="2">
        <f t="shared" si="1"/>
        <v>84</v>
      </c>
    </row>
    <row r="70" spans="1:16" ht="24.75" customHeight="1">
      <c r="A70" s="39">
        <v>69</v>
      </c>
      <c r="B70" s="26">
        <v>51041</v>
      </c>
      <c r="C70" s="2" t="s">
        <v>132</v>
      </c>
      <c r="D70" s="13" t="s">
        <v>158</v>
      </c>
      <c r="E70" s="18" t="s">
        <v>379</v>
      </c>
      <c r="F70" s="13" t="s">
        <v>380</v>
      </c>
      <c r="G70" s="13" t="s">
        <v>380</v>
      </c>
      <c r="H70" s="13" t="s">
        <v>377</v>
      </c>
      <c r="I70" s="48" t="s">
        <v>43</v>
      </c>
      <c r="J70" s="2">
        <v>62</v>
      </c>
      <c r="K70" s="2">
        <v>15</v>
      </c>
      <c r="L70" s="49">
        <v>31</v>
      </c>
      <c r="M70" s="49">
        <v>30</v>
      </c>
      <c r="N70" s="49">
        <v>9</v>
      </c>
      <c r="O70" s="2">
        <v>0</v>
      </c>
      <c r="P70" s="2">
        <f t="shared" si="1"/>
        <v>147</v>
      </c>
    </row>
    <row r="71" spans="1:16" ht="24.75" customHeight="1">
      <c r="A71" s="39">
        <v>70</v>
      </c>
      <c r="B71" s="26">
        <v>51049</v>
      </c>
      <c r="C71" s="2" t="s">
        <v>132</v>
      </c>
      <c r="D71" s="13" t="s">
        <v>381</v>
      </c>
      <c r="E71" s="18" t="s">
        <v>382</v>
      </c>
      <c r="F71" s="13" t="s">
        <v>383</v>
      </c>
      <c r="G71" s="13" t="s">
        <v>384</v>
      </c>
      <c r="H71" s="13" t="s">
        <v>377</v>
      </c>
      <c r="I71" s="48" t="s">
        <v>43</v>
      </c>
      <c r="J71" s="2">
        <v>80</v>
      </c>
      <c r="K71" s="2">
        <v>26</v>
      </c>
      <c r="L71" s="49">
        <v>25</v>
      </c>
      <c r="M71" s="2">
        <v>0</v>
      </c>
      <c r="N71" s="2">
        <v>0</v>
      </c>
      <c r="O71" s="2">
        <v>0</v>
      </c>
      <c r="P71" s="2">
        <f t="shared" si="1"/>
        <v>131</v>
      </c>
    </row>
    <row r="72" spans="1:16" ht="24.75" customHeight="1">
      <c r="A72" s="39">
        <v>71</v>
      </c>
      <c r="B72" s="26">
        <v>51115</v>
      </c>
      <c r="C72" s="2" t="s">
        <v>132</v>
      </c>
      <c r="D72" s="13" t="s">
        <v>385</v>
      </c>
      <c r="E72" s="18" t="s">
        <v>386</v>
      </c>
      <c r="F72" s="13" t="s">
        <v>387</v>
      </c>
      <c r="G72" s="13" t="s">
        <v>388</v>
      </c>
      <c r="H72" s="13" t="s">
        <v>377</v>
      </c>
      <c r="I72" s="48" t="s">
        <v>43</v>
      </c>
      <c r="J72" s="2">
        <v>40</v>
      </c>
      <c r="K72" s="2">
        <v>25</v>
      </c>
      <c r="L72" s="49">
        <v>64</v>
      </c>
      <c r="M72" s="2">
        <v>0</v>
      </c>
      <c r="N72" s="2">
        <v>0</v>
      </c>
      <c r="O72" s="2">
        <v>0</v>
      </c>
      <c r="P72" s="2">
        <f t="shared" si="1"/>
        <v>129</v>
      </c>
    </row>
    <row r="73" spans="1:16" ht="24.75" customHeight="1">
      <c r="A73" s="39">
        <v>72</v>
      </c>
      <c r="B73" s="26">
        <v>51132</v>
      </c>
      <c r="C73" s="2" t="s">
        <v>132</v>
      </c>
      <c r="D73" s="13" t="s">
        <v>389</v>
      </c>
      <c r="E73" s="18" t="s">
        <v>390</v>
      </c>
      <c r="F73" s="13" t="s">
        <v>391</v>
      </c>
      <c r="G73" s="13">
        <v>1</v>
      </c>
      <c r="H73" s="13" t="s">
        <v>43</v>
      </c>
      <c r="I73" s="48" t="s">
        <v>43</v>
      </c>
      <c r="J73" s="2">
        <v>24</v>
      </c>
      <c r="K73" s="2">
        <v>38</v>
      </c>
      <c r="L73" s="49">
        <v>64</v>
      </c>
      <c r="M73" s="2">
        <v>0</v>
      </c>
      <c r="N73" s="2">
        <v>0</v>
      </c>
      <c r="O73" s="2">
        <v>0</v>
      </c>
      <c r="P73" s="2">
        <f t="shared" si="1"/>
        <v>126</v>
      </c>
    </row>
    <row r="74" spans="1:16" ht="24.75" customHeight="1">
      <c r="A74" s="39">
        <v>73</v>
      </c>
      <c r="B74" s="26">
        <v>51144</v>
      </c>
      <c r="C74" s="2" t="s">
        <v>132</v>
      </c>
      <c r="D74" s="13" t="s">
        <v>392</v>
      </c>
      <c r="E74" s="18" t="s">
        <v>393</v>
      </c>
      <c r="F74" s="13" t="s">
        <v>394</v>
      </c>
      <c r="G74" s="13" t="s">
        <v>395</v>
      </c>
      <c r="H74" s="13" t="s">
        <v>43</v>
      </c>
      <c r="I74" s="48" t="s">
        <v>43</v>
      </c>
      <c r="J74" s="2">
        <v>31</v>
      </c>
      <c r="K74" s="2">
        <v>22</v>
      </c>
      <c r="L74" s="49">
        <v>47</v>
      </c>
      <c r="M74" s="2">
        <v>0</v>
      </c>
      <c r="N74" s="2">
        <v>0</v>
      </c>
      <c r="O74" s="2">
        <v>0</v>
      </c>
      <c r="P74" s="2">
        <f t="shared" si="1"/>
        <v>100</v>
      </c>
    </row>
    <row r="75" spans="1:16" ht="24.75" customHeight="1">
      <c r="A75" s="39">
        <v>74</v>
      </c>
      <c r="B75" s="26">
        <v>57801</v>
      </c>
      <c r="C75" s="2" t="s">
        <v>120</v>
      </c>
      <c r="D75" s="13" t="s">
        <v>396</v>
      </c>
      <c r="E75" s="18" t="s">
        <v>397</v>
      </c>
      <c r="F75" s="13" t="s">
        <v>398</v>
      </c>
      <c r="G75" s="13" t="s">
        <v>399</v>
      </c>
      <c r="H75" s="13" t="s">
        <v>399</v>
      </c>
      <c r="I75" s="48" t="s">
        <v>400</v>
      </c>
      <c r="J75" s="2">
        <v>71</v>
      </c>
      <c r="K75" s="2">
        <v>70</v>
      </c>
      <c r="L75" s="49">
        <v>34</v>
      </c>
      <c r="M75" s="49">
        <v>57</v>
      </c>
      <c r="N75" s="49">
        <v>52</v>
      </c>
      <c r="O75" s="49">
        <v>117</v>
      </c>
      <c r="P75" s="2">
        <f t="shared" si="1"/>
        <v>401</v>
      </c>
    </row>
    <row r="76" spans="1:16" ht="24.75" customHeight="1">
      <c r="A76" s="39">
        <v>75</v>
      </c>
      <c r="B76" s="26">
        <v>58121</v>
      </c>
      <c r="C76" s="2" t="s">
        <v>120</v>
      </c>
      <c r="D76" s="13" t="s">
        <v>401</v>
      </c>
      <c r="E76" s="18" t="s">
        <v>402</v>
      </c>
      <c r="F76" s="13" t="s">
        <v>403</v>
      </c>
      <c r="G76" s="13" t="s">
        <v>404</v>
      </c>
      <c r="H76" s="13" t="s">
        <v>405</v>
      </c>
      <c r="I76" s="48" t="s">
        <v>75</v>
      </c>
      <c r="J76" s="2">
        <v>59</v>
      </c>
      <c r="K76" s="2">
        <v>39</v>
      </c>
      <c r="L76" s="49">
        <v>22</v>
      </c>
      <c r="M76" s="49">
        <v>17</v>
      </c>
      <c r="N76" s="49">
        <v>24</v>
      </c>
      <c r="O76" s="49">
        <v>36</v>
      </c>
      <c r="P76" s="2">
        <f t="shared" si="1"/>
        <v>197</v>
      </c>
    </row>
    <row r="77" spans="1:16" ht="24.75" customHeight="1">
      <c r="A77" s="39">
        <v>76</v>
      </c>
      <c r="B77" s="26">
        <v>58122</v>
      </c>
      <c r="C77" s="2" t="s">
        <v>120</v>
      </c>
      <c r="D77" s="13" t="s">
        <v>406</v>
      </c>
      <c r="E77" s="18" t="s">
        <v>402</v>
      </c>
      <c r="F77" s="13" t="s">
        <v>407</v>
      </c>
      <c r="G77" s="13" t="s">
        <v>408</v>
      </c>
      <c r="H77" s="13" t="s">
        <v>405</v>
      </c>
      <c r="I77" s="48" t="s">
        <v>75</v>
      </c>
      <c r="J77" s="2">
        <v>28</v>
      </c>
      <c r="K77" s="2">
        <v>0</v>
      </c>
      <c r="L77" s="2">
        <v>0</v>
      </c>
      <c r="M77" s="49">
        <v>9</v>
      </c>
      <c r="N77" s="49">
        <v>35</v>
      </c>
      <c r="O77" s="49">
        <v>88</v>
      </c>
      <c r="P77" s="2">
        <f t="shared" si="1"/>
        <v>160</v>
      </c>
    </row>
    <row r="78" spans="1:16" ht="24.75" customHeight="1">
      <c r="A78" s="39">
        <v>77</v>
      </c>
      <c r="B78" s="26">
        <v>58123</v>
      </c>
      <c r="C78" s="2" t="s">
        <v>120</v>
      </c>
      <c r="D78" s="13" t="s">
        <v>409</v>
      </c>
      <c r="E78" s="18" t="s">
        <v>410</v>
      </c>
      <c r="F78" s="13" t="s">
        <v>411</v>
      </c>
      <c r="G78" s="13" t="s">
        <v>412</v>
      </c>
      <c r="H78" s="13" t="s">
        <v>405</v>
      </c>
      <c r="I78" s="48" t="s">
        <v>75</v>
      </c>
      <c r="J78" s="2">
        <v>55</v>
      </c>
      <c r="K78" s="2">
        <v>22</v>
      </c>
      <c r="L78" s="49">
        <v>6</v>
      </c>
      <c r="M78" s="49">
        <v>6</v>
      </c>
      <c r="N78" s="49">
        <v>21</v>
      </c>
      <c r="O78" s="49">
        <v>21</v>
      </c>
      <c r="P78" s="2">
        <f t="shared" si="1"/>
        <v>131</v>
      </c>
    </row>
    <row r="79" spans="1:16" ht="24.75" customHeight="1">
      <c r="A79" s="39">
        <v>78</v>
      </c>
      <c r="B79" s="26">
        <v>58125</v>
      </c>
      <c r="C79" s="2" t="s">
        <v>120</v>
      </c>
      <c r="D79" s="13" t="s">
        <v>413</v>
      </c>
      <c r="E79" s="18" t="s">
        <v>410</v>
      </c>
      <c r="F79" s="13" t="s">
        <v>414</v>
      </c>
      <c r="G79" s="13" t="s">
        <v>415</v>
      </c>
      <c r="H79" s="13" t="s">
        <v>405</v>
      </c>
      <c r="I79" s="48" t="s">
        <v>75</v>
      </c>
      <c r="J79" s="2">
        <v>29</v>
      </c>
      <c r="K79" s="2">
        <v>0</v>
      </c>
      <c r="L79" s="2">
        <v>0</v>
      </c>
      <c r="M79" s="49">
        <v>14</v>
      </c>
      <c r="N79" s="49">
        <v>18</v>
      </c>
      <c r="O79" s="49">
        <v>91</v>
      </c>
      <c r="P79" s="2">
        <f t="shared" si="1"/>
        <v>152</v>
      </c>
    </row>
    <row r="80" spans="1:16" ht="24.75" customHeight="1">
      <c r="A80" s="39">
        <v>79</v>
      </c>
      <c r="B80" s="26">
        <v>58141</v>
      </c>
      <c r="C80" s="2" t="s">
        <v>120</v>
      </c>
      <c r="D80" s="13" t="s">
        <v>416</v>
      </c>
      <c r="E80" s="18" t="s">
        <v>417</v>
      </c>
      <c r="F80" s="13" t="s">
        <v>418</v>
      </c>
      <c r="G80" s="13" t="s">
        <v>419</v>
      </c>
      <c r="H80" s="13" t="s">
        <v>420</v>
      </c>
      <c r="I80" s="48" t="s">
        <v>75</v>
      </c>
      <c r="J80" s="2">
        <v>70</v>
      </c>
      <c r="K80" s="2">
        <v>39</v>
      </c>
      <c r="L80" s="49">
        <v>28</v>
      </c>
      <c r="M80" s="49">
        <v>44</v>
      </c>
      <c r="N80" s="49">
        <v>25</v>
      </c>
      <c r="O80" s="49">
        <v>41</v>
      </c>
      <c r="P80" s="2">
        <f t="shared" si="1"/>
        <v>247</v>
      </c>
    </row>
    <row r="81" spans="1:16" ht="24.75" customHeight="1">
      <c r="A81" s="39">
        <v>80</v>
      </c>
      <c r="B81" s="26">
        <v>58217</v>
      </c>
      <c r="C81" s="2" t="s">
        <v>132</v>
      </c>
      <c r="D81" s="13" t="s">
        <v>421</v>
      </c>
      <c r="E81" s="18" t="s">
        <v>422</v>
      </c>
      <c r="F81" s="13" t="s">
        <v>423</v>
      </c>
      <c r="G81" s="13" t="s">
        <v>424</v>
      </c>
      <c r="H81" s="13" t="s">
        <v>377</v>
      </c>
      <c r="I81" s="48" t="s">
        <v>43</v>
      </c>
      <c r="J81" s="2">
        <v>35</v>
      </c>
      <c r="K81" s="2">
        <v>28</v>
      </c>
      <c r="L81" s="49">
        <v>70</v>
      </c>
      <c r="M81" s="2">
        <v>0</v>
      </c>
      <c r="N81" s="2">
        <v>0</v>
      </c>
      <c r="O81" s="2">
        <v>0</v>
      </c>
      <c r="P81" s="2">
        <f t="shared" si="1"/>
        <v>133</v>
      </c>
    </row>
    <row r="82" spans="1:16" ht="24.75" customHeight="1">
      <c r="A82" s="39">
        <v>81</v>
      </c>
      <c r="B82" s="26">
        <v>58221</v>
      </c>
      <c r="C82" s="2" t="s">
        <v>120</v>
      </c>
      <c r="D82" s="13" t="s">
        <v>425</v>
      </c>
      <c r="E82" s="18" t="s">
        <v>426</v>
      </c>
      <c r="F82" s="13" t="s">
        <v>427</v>
      </c>
      <c r="G82" s="13" t="s">
        <v>428</v>
      </c>
      <c r="H82" s="13" t="s">
        <v>429</v>
      </c>
      <c r="I82" s="48" t="s">
        <v>43</v>
      </c>
      <c r="J82" s="2">
        <v>45</v>
      </c>
      <c r="K82" s="2">
        <v>27</v>
      </c>
      <c r="L82" s="49">
        <v>28</v>
      </c>
      <c r="M82" s="49">
        <v>49</v>
      </c>
      <c r="N82" s="49">
        <v>39</v>
      </c>
      <c r="O82" s="49">
        <v>49</v>
      </c>
      <c r="P82" s="2">
        <f t="shared" si="1"/>
        <v>237</v>
      </c>
    </row>
    <row r="83" spans="1:16" ht="24.75" customHeight="1">
      <c r="A83" s="39">
        <v>82</v>
      </c>
      <c r="B83" s="26">
        <v>58333</v>
      </c>
      <c r="C83" s="2" t="s">
        <v>120</v>
      </c>
      <c r="D83" s="13" t="s">
        <v>430</v>
      </c>
      <c r="E83" s="18" t="s">
        <v>431</v>
      </c>
      <c r="F83" s="13" t="s">
        <v>432</v>
      </c>
      <c r="G83" s="13" t="s">
        <v>432</v>
      </c>
      <c r="H83" s="13" t="s">
        <v>433</v>
      </c>
      <c r="I83" s="48" t="s">
        <v>400</v>
      </c>
      <c r="J83" s="2">
        <v>41</v>
      </c>
      <c r="K83" s="2">
        <v>29</v>
      </c>
      <c r="L83" s="49">
        <v>19</v>
      </c>
      <c r="M83" s="49">
        <v>20</v>
      </c>
      <c r="N83" s="49">
        <v>20</v>
      </c>
      <c r="O83" s="49">
        <v>45</v>
      </c>
      <c r="P83" s="2">
        <f t="shared" si="1"/>
        <v>174</v>
      </c>
    </row>
    <row r="84" spans="1:16" ht="24.75" customHeight="1">
      <c r="A84" s="39">
        <v>83</v>
      </c>
      <c r="B84" s="26">
        <v>58335</v>
      </c>
      <c r="C84" s="2" t="s">
        <v>120</v>
      </c>
      <c r="D84" s="13" t="s">
        <v>434</v>
      </c>
      <c r="E84" s="18" t="s">
        <v>435</v>
      </c>
      <c r="F84" s="13" t="s">
        <v>436</v>
      </c>
      <c r="G84" s="13" t="s">
        <v>437</v>
      </c>
      <c r="H84" s="13" t="s">
        <v>75</v>
      </c>
      <c r="I84" s="40" t="s">
        <v>75</v>
      </c>
      <c r="J84" s="2">
        <v>112</v>
      </c>
      <c r="K84" s="2">
        <v>81</v>
      </c>
      <c r="L84" s="49">
        <v>64</v>
      </c>
      <c r="M84" s="49">
        <v>26</v>
      </c>
      <c r="N84" s="49">
        <v>32</v>
      </c>
      <c r="O84" s="49">
        <v>83</v>
      </c>
      <c r="P84" s="2">
        <f t="shared" si="1"/>
        <v>398</v>
      </c>
    </row>
    <row r="85" spans="1:16" ht="24.75" customHeight="1">
      <c r="A85" s="39">
        <v>84</v>
      </c>
      <c r="B85" s="26">
        <v>58339</v>
      </c>
      <c r="C85" s="2" t="s">
        <v>120</v>
      </c>
      <c r="D85" s="13" t="s">
        <v>438</v>
      </c>
      <c r="E85" s="18" t="s">
        <v>439</v>
      </c>
      <c r="F85" s="13" t="s">
        <v>440</v>
      </c>
      <c r="G85" s="13" t="s">
        <v>441</v>
      </c>
      <c r="H85" s="13" t="s">
        <v>442</v>
      </c>
      <c r="I85" s="40" t="s">
        <v>75</v>
      </c>
      <c r="J85" s="2">
        <v>47</v>
      </c>
      <c r="K85" s="2">
        <v>58</v>
      </c>
      <c r="L85" s="49">
        <v>44</v>
      </c>
      <c r="M85" s="49">
        <v>42</v>
      </c>
      <c r="N85" s="49">
        <v>51</v>
      </c>
      <c r="O85" s="49">
        <v>32</v>
      </c>
      <c r="P85" s="2">
        <f t="shared" si="1"/>
        <v>274</v>
      </c>
    </row>
    <row r="86" spans="1:16" ht="24.75" customHeight="1">
      <c r="A86" s="39">
        <v>85</v>
      </c>
      <c r="B86" s="26">
        <v>58783</v>
      </c>
      <c r="C86" s="2" t="s">
        <v>132</v>
      </c>
      <c r="D86" s="13" t="s">
        <v>443</v>
      </c>
      <c r="E86" s="18" t="s">
        <v>444</v>
      </c>
      <c r="F86" s="13" t="s">
        <v>445</v>
      </c>
      <c r="G86" s="13" t="s">
        <v>446</v>
      </c>
      <c r="H86" s="13" t="s">
        <v>446</v>
      </c>
      <c r="I86" s="48" t="s">
        <v>43</v>
      </c>
      <c r="J86" s="2">
        <v>43</v>
      </c>
      <c r="K86" s="2">
        <v>54</v>
      </c>
      <c r="L86" s="49">
        <v>106</v>
      </c>
      <c r="M86" s="49">
        <v>0</v>
      </c>
      <c r="N86" s="49">
        <v>0</v>
      </c>
      <c r="O86" s="49">
        <v>0</v>
      </c>
      <c r="P86" s="2">
        <f t="shared" si="1"/>
        <v>203</v>
      </c>
    </row>
    <row r="87" spans="1:16" ht="24.75" customHeight="1">
      <c r="A87" s="39">
        <v>86</v>
      </c>
      <c r="B87" s="26">
        <v>59108</v>
      </c>
      <c r="C87" s="2" t="s">
        <v>120</v>
      </c>
      <c r="D87" s="13" t="s">
        <v>447</v>
      </c>
      <c r="E87" s="18" t="s">
        <v>448</v>
      </c>
      <c r="F87" s="13" t="s">
        <v>449</v>
      </c>
      <c r="G87" s="13" t="s">
        <v>449</v>
      </c>
      <c r="H87" s="13" t="s">
        <v>449</v>
      </c>
      <c r="I87" s="48" t="s">
        <v>400</v>
      </c>
      <c r="J87" s="2">
        <v>97</v>
      </c>
      <c r="K87" s="2">
        <v>49</v>
      </c>
      <c r="L87" s="49">
        <v>60</v>
      </c>
      <c r="M87" s="49">
        <v>40</v>
      </c>
      <c r="N87" s="49">
        <v>52</v>
      </c>
      <c r="O87" s="49">
        <v>82</v>
      </c>
      <c r="P87" s="2">
        <f t="shared" si="1"/>
        <v>380</v>
      </c>
    </row>
    <row r="88" spans="1:16" ht="24.75" customHeight="1">
      <c r="A88" s="39">
        <v>87</v>
      </c>
      <c r="B88" s="26">
        <v>59160</v>
      </c>
      <c r="C88" s="2" t="s">
        <v>120</v>
      </c>
      <c r="D88" s="13" t="s">
        <v>450</v>
      </c>
      <c r="E88" s="18" t="s">
        <v>439</v>
      </c>
      <c r="F88" s="13" t="s">
        <v>451</v>
      </c>
      <c r="G88" s="13" t="s">
        <v>452</v>
      </c>
      <c r="H88" s="13" t="s">
        <v>442</v>
      </c>
      <c r="I88" s="48" t="s">
        <v>75</v>
      </c>
      <c r="J88" s="2">
        <v>49</v>
      </c>
      <c r="K88" s="2">
        <v>50</v>
      </c>
      <c r="L88" s="49">
        <v>26</v>
      </c>
      <c r="M88" s="49">
        <v>38</v>
      </c>
      <c r="N88" s="49">
        <v>36</v>
      </c>
      <c r="O88" s="49">
        <v>25</v>
      </c>
      <c r="P88" s="2">
        <f t="shared" si="1"/>
        <v>224</v>
      </c>
    </row>
    <row r="89" spans="1:16" ht="24.75" customHeight="1">
      <c r="A89" s="39">
        <v>88</v>
      </c>
      <c r="B89" s="26">
        <v>80752</v>
      </c>
      <c r="C89" s="2" t="s">
        <v>132</v>
      </c>
      <c r="D89" s="13" t="s">
        <v>453</v>
      </c>
      <c r="E89" s="18" t="s">
        <v>454</v>
      </c>
      <c r="F89" s="13" t="s">
        <v>455</v>
      </c>
      <c r="G89" s="13" t="s">
        <v>456</v>
      </c>
      <c r="H89" s="13" t="s">
        <v>456</v>
      </c>
      <c r="I89" s="40" t="s">
        <v>457</v>
      </c>
      <c r="J89" s="2">
        <v>22</v>
      </c>
      <c r="K89" s="2">
        <v>20</v>
      </c>
      <c r="L89" s="49">
        <v>44</v>
      </c>
      <c r="M89" s="49">
        <v>0</v>
      </c>
      <c r="N89" s="49">
        <v>0</v>
      </c>
      <c r="O89" s="49">
        <v>0</v>
      </c>
      <c r="P89" s="2">
        <f t="shared" si="1"/>
        <v>86</v>
      </c>
    </row>
    <row r="90" spans="1:16" ht="24.75" customHeight="1">
      <c r="A90" s="39">
        <v>89</v>
      </c>
      <c r="B90" s="26" t="s">
        <v>458</v>
      </c>
      <c r="C90" s="2" t="s">
        <v>132</v>
      </c>
      <c r="D90" s="13" t="s">
        <v>459</v>
      </c>
      <c r="E90" s="18" t="s">
        <v>460</v>
      </c>
      <c r="F90" s="13" t="s">
        <v>461</v>
      </c>
      <c r="G90" s="13" t="s">
        <v>461</v>
      </c>
      <c r="H90" s="13" t="s">
        <v>75</v>
      </c>
      <c r="I90" s="48" t="s">
        <v>75</v>
      </c>
      <c r="J90" s="2">
        <v>49</v>
      </c>
      <c r="K90" s="2">
        <v>29</v>
      </c>
      <c r="L90" s="49">
        <v>17</v>
      </c>
      <c r="M90" s="49">
        <v>23</v>
      </c>
      <c r="N90" s="49">
        <v>16</v>
      </c>
      <c r="O90" s="49">
        <v>23</v>
      </c>
      <c r="P90" s="2">
        <f t="shared" si="1"/>
        <v>157</v>
      </c>
    </row>
    <row r="91" spans="1:16" ht="24.75" customHeight="1">
      <c r="A91" s="39">
        <v>90</v>
      </c>
      <c r="B91" s="26" t="s">
        <v>462</v>
      </c>
      <c r="C91" s="2" t="s">
        <v>120</v>
      </c>
      <c r="D91" s="13" t="s">
        <v>463</v>
      </c>
      <c r="E91" s="18" t="s">
        <v>454</v>
      </c>
      <c r="F91" s="13" t="s">
        <v>464</v>
      </c>
      <c r="G91" s="13" t="s">
        <v>465</v>
      </c>
      <c r="H91" s="13" t="s">
        <v>449</v>
      </c>
      <c r="I91" s="40" t="s">
        <v>457</v>
      </c>
      <c r="J91" s="2">
        <v>32</v>
      </c>
      <c r="K91" s="2">
        <v>10</v>
      </c>
      <c r="L91" s="49">
        <v>15</v>
      </c>
      <c r="M91" s="49">
        <v>28</v>
      </c>
      <c r="N91" s="49">
        <v>13</v>
      </c>
      <c r="O91" s="49">
        <v>32</v>
      </c>
      <c r="P91" s="2">
        <f t="shared" si="1"/>
        <v>130</v>
      </c>
    </row>
    <row r="92" spans="1:16" ht="24.75" customHeight="1">
      <c r="A92" s="39">
        <v>91</v>
      </c>
      <c r="B92" s="26" t="s">
        <v>466</v>
      </c>
      <c r="C92" s="2" t="s">
        <v>132</v>
      </c>
      <c r="D92" s="13" t="s">
        <v>467</v>
      </c>
      <c r="E92" s="18" t="s">
        <v>454</v>
      </c>
      <c r="F92" s="13" t="s">
        <v>449</v>
      </c>
      <c r="G92" s="13" t="s">
        <v>449</v>
      </c>
      <c r="H92" s="13" t="s">
        <v>449</v>
      </c>
      <c r="I92" s="40" t="s">
        <v>457</v>
      </c>
      <c r="J92" s="2">
        <v>40</v>
      </c>
      <c r="K92" s="2">
        <v>21</v>
      </c>
      <c r="L92" s="49">
        <v>14</v>
      </c>
      <c r="M92" s="49">
        <v>20</v>
      </c>
      <c r="N92" s="49">
        <v>13</v>
      </c>
      <c r="O92" s="49">
        <v>7</v>
      </c>
      <c r="P92" s="2">
        <f t="shared" si="1"/>
        <v>115</v>
      </c>
    </row>
    <row r="93" spans="1:16" ht="24.75" customHeight="1">
      <c r="A93" s="39">
        <v>92</v>
      </c>
      <c r="B93" s="26" t="s">
        <v>468</v>
      </c>
      <c r="C93" s="2" t="s">
        <v>132</v>
      </c>
      <c r="D93" s="13" t="s">
        <v>469</v>
      </c>
      <c r="E93" s="18" t="s">
        <v>470</v>
      </c>
      <c r="F93" s="13" t="s">
        <v>471</v>
      </c>
      <c r="G93" s="13" t="s">
        <v>472</v>
      </c>
      <c r="H93" s="13" t="s">
        <v>452</v>
      </c>
      <c r="I93" s="40" t="s">
        <v>75</v>
      </c>
      <c r="J93" s="2">
        <v>40</v>
      </c>
      <c r="K93" s="2">
        <v>44</v>
      </c>
      <c r="L93" s="49">
        <v>41</v>
      </c>
      <c r="M93" s="49">
        <v>24</v>
      </c>
      <c r="N93" s="49">
        <v>12</v>
      </c>
      <c r="O93" s="49">
        <v>38</v>
      </c>
      <c r="P93" s="2">
        <f t="shared" si="1"/>
        <v>199</v>
      </c>
    </row>
    <row r="94" spans="1:16" ht="24.75" customHeight="1">
      <c r="A94" s="39">
        <v>93</v>
      </c>
      <c r="B94" s="26" t="s">
        <v>473</v>
      </c>
      <c r="C94" s="2" t="s">
        <v>132</v>
      </c>
      <c r="D94" s="13" t="s">
        <v>474</v>
      </c>
      <c r="E94" s="18" t="s">
        <v>470</v>
      </c>
      <c r="F94" s="13" t="s">
        <v>475</v>
      </c>
      <c r="G94" s="13" t="s">
        <v>472</v>
      </c>
      <c r="H94" s="13" t="s">
        <v>452</v>
      </c>
      <c r="I94" s="40" t="s">
        <v>75</v>
      </c>
      <c r="J94" s="2">
        <v>33</v>
      </c>
      <c r="K94" s="2">
        <v>28</v>
      </c>
      <c r="L94" s="49">
        <v>36</v>
      </c>
      <c r="M94" s="49">
        <v>20</v>
      </c>
      <c r="N94" s="49">
        <v>17</v>
      </c>
      <c r="O94" s="49">
        <v>17</v>
      </c>
      <c r="P94" s="2">
        <f t="shared" si="1"/>
        <v>151</v>
      </c>
    </row>
    <row r="95" spans="1:16" ht="24.75" customHeight="1">
      <c r="A95" s="39">
        <v>94</v>
      </c>
      <c r="B95" s="26" t="s">
        <v>476</v>
      </c>
      <c r="C95" s="2" t="s">
        <v>132</v>
      </c>
      <c r="D95" s="13" t="s">
        <v>477</v>
      </c>
      <c r="E95" s="18" t="s">
        <v>478</v>
      </c>
      <c r="F95" s="13" t="s">
        <v>479</v>
      </c>
      <c r="G95" s="13" t="s">
        <v>480</v>
      </c>
      <c r="H95" s="13" t="s">
        <v>481</v>
      </c>
      <c r="I95" s="48" t="s">
        <v>482</v>
      </c>
      <c r="J95" s="2">
        <v>30</v>
      </c>
      <c r="K95" s="2">
        <v>25</v>
      </c>
      <c r="L95" s="49">
        <v>65</v>
      </c>
      <c r="M95" s="2">
        <v>0</v>
      </c>
      <c r="N95" s="2">
        <v>0</v>
      </c>
      <c r="O95" s="2">
        <v>0</v>
      </c>
      <c r="P95" s="2">
        <f t="shared" si="1"/>
        <v>120</v>
      </c>
    </row>
    <row r="96" spans="1:16" ht="24.75" customHeight="1">
      <c r="A96" s="39">
        <v>95</v>
      </c>
      <c r="B96" s="26" t="s">
        <v>484</v>
      </c>
      <c r="C96" s="2" t="s">
        <v>132</v>
      </c>
      <c r="D96" s="13" t="s">
        <v>485</v>
      </c>
      <c r="E96" s="18" t="s">
        <v>486</v>
      </c>
      <c r="F96" s="13" t="s">
        <v>487</v>
      </c>
      <c r="G96" s="13" t="s">
        <v>483</v>
      </c>
      <c r="H96" s="13" t="s">
        <v>446</v>
      </c>
      <c r="I96" s="48" t="s">
        <v>43</v>
      </c>
      <c r="J96" s="2">
        <v>21</v>
      </c>
      <c r="K96" s="2">
        <v>21</v>
      </c>
      <c r="L96" s="49">
        <v>31</v>
      </c>
      <c r="M96" s="2">
        <v>0</v>
      </c>
      <c r="N96" s="2">
        <v>0</v>
      </c>
      <c r="O96" s="2">
        <v>0</v>
      </c>
      <c r="P96" s="2">
        <f t="shared" si="1"/>
        <v>73</v>
      </c>
    </row>
    <row r="97" spans="1:16" ht="24.75" customHeight="1">
      <c r="A97" s="39">
        <v>96</v>
      </c>
      <c r="B97" s="26" t="s">
        <v>488</v>
      </c>
      <c r="C97" s="2" t="s">
        <v>132</v>
      </c>
      <c r="D97" s="13" t="s">
        <v>489</v>
      </c>
      <c r="E97" s="18" t="s">
        <v>486</v>
      </c>
      <c r="F97" s="13" t="s">
        <v>490</v>
      </c>
      <c r="G97" s="13" t="s">
        <v>491</v>
      </c>
      <c r="H97" s="13" t="s">
        <v>492</v>
      </c>
      <c r="I97" s="48" t="s">
        <v>482</v>
      </c>
      <c r="J97" s="2">
        <v>11</v>
      </c>
      <c r="K97" s="2">
        <v>9</v>
      </c>
      <c r="L97" s="49">
        <v>0</v>
      </c>
      <c r="M97" s="2">
        <v>0</v>
      </c>
      <c r="N97" s="2">
        <v>0</v>
      </c>
      <c r="O97" s="2">
        <v>0</v>
      </c>
      <c r="P97" s="2">
        <f t="shared" si="1"/>
        <v>20</v>
      </c>
    </row>
    <row r="98" spans="1:16" ht="24.75" customHeight="1">
      <c r="A98" s="39">
        <v>97</v>
      </c>
      <c r="B98" s="50">
        <v>56713</v>
      </c>
      <c r="C98" s="2" t="s">
        <v>132</v>
      </c>
      <c r="D98" s="13" t="s">
        <v>493</v>
      </c>
      <c r="E98" s="18" t="s">
        <v>494</v>
      </c>
      <c r="F98" s="13" t="s">
        <v>495</v>
      </c>
      <c r="G98" s="13" t="s">
        <v>496</v>
      </c>
      <c r="H98" s="13" t="s">
        <v>16</v>
      </c>
      <c r="I98" s="42" t="s">
        <v>16</v>
      </c>
      <c r="J98" s="2">
        <v>21</v>
      </c>
      <c r="K98" s="2">
        <v>21</v>
      </c>
      <c r="L98" s="2">
        <v>16</v>
      </c>
      <c r="M98" s="2">
        <v>0</v>
      </c>
      <c r="N98" s="2">
        <v>0</v>
      </c>
      <c r="O98" s="2">
        <v>0</v>
      </c>
      <c r="P98" s="2">
        <f t="shared" si="1"/>
        <v>58</v>
      </c>
    </row>
    <row r="99" spans="1:16" ht="24.75" customHeight="1">
      <c r="A99" s="39">
        <v>98</v>
      </c>
      <c r="B99" s="50">
        <v>57315</v>
      </c>
      <c r="C99" s="2" t="s">
        <v>132</v>
      </c>
      <c r="D99" s="13" t="s">
        <v>497</v>
      </c>
      <c r="E99" s="18" t="s">
        <v>498</v>
      </c>
      <c r="F99" s="13" t="s">
        <v>499</v>
      </c>
      <c r="G99" s="13" t="s">
        <v>500</v>
      </c>
      <c r="H99" s="13" t="s">
        <v>501</v>
      </c>
      <c r="I99" s="42" t="s">
        <v>14</v>
      </c>
      <c r="J99" s="2">
        <v>20</v>
      </c>
      <c r="K99" s="2">
        <v>25</v>
      </c>
      <c r="L99" s="2">
        <v>18</v>
      </c>
      <c r="M99" s="2">
        <v>0</v>
      </c>
      <c r="N99" s="2">
        <v>0</v>
      </c>
      <c r="O99" s="2">
        <v>0</v>
      </c>
      <c r="P99" s="2">
        <f t="shared" si="1"/>
        <v>63</v>
      </c>
    </row>
    <row r="100" spans="1:16" ht="24.75" customHeight="1">
      <c r="A100" s="39">
        <v>99</v>
      </c>
      <c r="B100" s="50">
        <v>57385</v>
      </c>
      <c r="C100" s="2" t="s">
        <v>114</v>
      </c>
      <c r="D100" s="13" t="s">
        <v>502</v>
      </c>
      <c r="E100" s="18" t="s">
        <v>503</v>
      </c>
      <c r="F100" s="13" t="s">
        <v>504</v>
      </c>
      <c r="G100" s="13" t="s">
        <v>505</v>
      </c>
      <c r="H100" s="13" t="s">
        <v>506</v>
      </c>
      <c r="I100" s="42" t="s">
        <v>14</v>
      </c>
      <c r="J100" s="2">
        <v>97</v>
      </c>
      <c r="K100" s="2">
        <v>57</v>
      </c>
      <c r="L100" s="2">
        <v>60</v>
      </c>
      <c r="M100" s="2">
        <v>55</v>
      </c>
      <c r="N100" s="2">
        <v>47</v>
      </c>
      <c r="O100" s="2">
        <v>34</v>
      </c>
      <c r="P100" s="2">
        <f t="shared" si="1"/>
        <v>350</v>
      </c>
    </row>
    <row r="101" spans="1:16" ht="24.75" customHeight="1">
      <c r="A101" s="39">
        <v>100</v>
      </c>
      <c r="B101" s="50">
        <v>57916</v>
      </c>
      <c r="C101" s="2" t="s">
        <v>132</v>
      </c>
      <c r="D101" s="13" t="s">
        <v>507</v>
      </c>
      <c r="E101" s="18" t="s">
        <v>508</v>
      </c>
      <c r="F101" s="13" t="s">
        <v>509</v>
      </c>
      <c r="G101" s="13" t="s">
        <v>510</v>
      </c>
      <c r="H101" s="13" t="s">
        <v>16</v>
      </c>
      <c r="I101" s="42" t="s">
        <v>16</v>
      </c>
      <c r="J101" s="46">
        <v>28</v>
      </c>
      <c r="K101" s="46">
        <v>38</v>
      </c>
      <c r="L101" s="46">
        <v>17</v>
      </c>
      <c r="M101" s="46">
        <v>0</v>
      </c>
      <c r="N101" s="46">
        <v>0</v>
      </c>
      <c r="O101" s="46">
        <v>0</v>
      </c>
      <c r="P101" s="2">
        <f t="shared" si="1"/>
        <v>83</v>
      </c>
    </row>
    <row r="102" spans="1:16" ht="24.75" customHeight="1">
      <c r="A102" s="39">
        <v>101</v>
      </c>
      <c r="B102" s="50">
        <v>57975</v>
      </c>
      <c r="C102" s="2" t="s">
        <v>132</v>
      </c>
      <c r="D102" s="13" t="s">
        <v>511</v>
      </c>
      <c r="E102" s="18" t="s">
        <v>512</v>
      </c>
      <c r="F102" s="13" t="s">
        <v>513</v>
      </c>
      <c r="G102" s="13">
        <v>3</v>
      </c>
      <c r="H102" s="13" t="s">
        <v>501</v>
      </c>
      <c r="I102" s="42" t="s">
        <v>14</v>
      </c>
      <c r="J102" s="2">
        <v>49</v>
      </c>
      <c r="K102" s="2">
        <v>62</v>
      </c>
      <c r="L102" s="2">
        <v>20</v>
      </c>
      <c r="M102" s="2">
        <v>0</v>
      </c>
      <c r="N102" s="2">
        <v>0</v>
      </c>
      <c r="O102" s="2">
        <v>0</v>
      </c>
      <c r="P102" s="2">
        <f t="shared" si="1"/>
        <v>131</v>
      </c>
    </row>
    <row r="103" spans="1:16" ht="24.75" customHeight="1">
      <c r="A103" s="39">
        <v>102</v>
      </c>
      <c r="B103" s="50">
        <v>58040</v>
      </c>
      <c r="C103" s="2" t="s">
        <v>132</v>
      </c>
      <c r="D103" s="13" t="s">
        <v>514</v>
      </c>
      <c r="E103" s="18" t="s">
        <v>515</v>
      </c>
      <c r="F103" s="13" t="s">
        <v>516</v>
      </c>
      <c r="G103" s="13" t="s">
        <v>517</v>
      </c>
      <c r="H103" s="13" t="s">
        <v>518</v>
      </c>
      <c r="I103" s="42" t="s">
        <v>519</v>
      </c>
      <c r="J103" s="2">
        <v>20</v>
      </c>
      <c r="K103" s="2">
        <v>16</v>
      </c>
      <c r="L103" s="2">
        <v>26</v>
      </c>
      <c r="M103" s="2">
        <v>0</v>
      </c>
      <c r="N103" s="2">
        <v>0</v>
      </c>
      <c r="O103" s="2">
        <v>0</v>
      </c>
      <c r="P103" s="2">
        <f t="shared" si="1"/>
        <v>62</v>
      </c>
    </row>
    <row r="104" spans="1:16" ht="24.75" customHeight="1">
      <c r="A104" s="39">
        <v>103</v>
      </c>
      <c r="B104" s="50">
        <v>58058</v>
      </c>
      <c r="C104" s="2" t="s">
        <v>132</v>
      </c>
      <c r="D104" s="13" t="s">
        <v>520</v>
      </c>
      <c r="E104" s="18" t="s">
        <v>521</v>
      </c>
      <c r="F104" s="13" t="s">
        <v>522</v>
      </c>
      <c r="G104" s="13" t="s">
        <v>523</v>
      </c>
      <c r="H104" s="13" t="s">
        <v>518</v>
      </c>
      <c r="I104" s="42" t="s">
        <v>519</v>
      </c>
      <c r="J104" s="2">
        <v>13</v>
      </c>
      <c r="K104" s="2">
        <v>19</v>
      </c>
      <c r="L104" s="2">
        <v>16</v>
      </c>
      <c r="M104" s="2">
        <v>0</v>
      </c>
      <c r="N104" s="2">
        <v>0</v>
      </c>
      <c r="O104" s="2">
        <v>0</v>
      </c>
      <c r="P104" s="2">
        <f t="shared" si="1"/>
        <v>48</v>
      </c>
    </row>
    <row r="105" spans="1:16" ht="24.75" customHeight="1">
      <c r="A105" s="39">
        <v>104</v>
      </c>
      <c r="B105" s="50">
        <v>59333</v>
      </c>
      <c r="C105" s="2" t="s">
        <v>132</v>
      </c>
      <c r="D105" s="13" t="s">
        <v>524</v>
      </c>
      <c r="E105" s="18" t="s">
        <v>525</v>
      </c>
      <c r="F105" s="13" t="s">
        <v>526</v>
      </c>
      <c r="G105" s="13" t="s">
        <v>165</v>
      </c>
      <c r="H105" s="13" t="s">
        <v>501</v>
      </c>
      <c r="I105" s="42" t="s">
        <v>14</v>
      </c>
      <c r="J105" s="2">
        <v>31</v>
      </c>
      <c r="K105" s="2">
        <v>33</v>
      </c>
      <c r="L105" s="2">
        <v>25</v>
      </c>
      <c r="M105" s="2">
        <v>0</v>
      </c>
      <c r="N105" s="2">
        <v>0</v>
      </c>
      <c r="O105" s="2">
        <v>0</v>
      </c>
      <c r="P105" s="2">
        <f t="shared" si="1"/>
        <v>89</v>
      </c>
    </row>
    <row r="106" spans="1:16" ht="24.75" customHeight="1">
      <c r="A106" s="39">
        <v>105</v>
      </c>
      <c r="B106" s="50">
        <v>78501</v>
      </c>
      <c r="C106" s="2" t="s">
        <v>132</v>
      </c>
      <c r="D106" s="13" t="s">
        <v>527</v>
      </c>
      <c r="E106" s="18" t="s">
        <v>528</v>
      </c>
      <c r="F106" s="13" t="s">
        <v>529</v>
      </c>
      <c r="G106" s="13" t="s">
        <v>530</v>
      </c>
      <c r="H106" s="13" t="s">
        <v>519</v>
      </c>
      <c r="I106" s="42" t="s">
        <v>519</v>
      </c>
      <c r="J106" s="2">
        <v>36</v>
      </c>
      <c r="K106" s="2">
        <v>20</v>
      </c>
      <c r="L106" s="2">
        <v>26</v>
      </c>
      <c r="M106" s="2">
        <v>0</v>
      </c>
      <c r="N106" s="2">
        <v>0</v>
      </c>
      <c r="O106" s="2">
        <v>0</v>
      </c>
      <c r="P106" s="2">
        <f t="shared" si="1"/>
        <v>82</v>
      </c>
    </row>
    <row r="107" spans="1:16" ht="24.75" customHeight="1">
      <c r="A107" s="39">
        <v>106</v>
      </c>
      <c r="B107" s="50">
        <v>78571</v>
      </c>
      <c r="C107" s="2" t="s">
        <v>132</v>
      </c>
      <c r="D107" s="13" t="s">
        <v>531</v>
      </c>
      <c r="E107" s="18" t="s">
        <v>532</v>
      </c>
      <c r="F107" s="13" t="s">
        <v>533</v>
      </c>
      <c r="G107" s="13" t="s">
        <v>534</v>
      </c>
      <c r="H107" s="13" t="s">
        <v>534</v>
      </c>
      <c r="I107" s="42" t="s">
        <v>519</v>
      </c>
      <c r="J107" s="2">
        <v>40</v>
      </c>
      <c r="K107" s="2">
        <v>21</v>
      </c>
      <c r="L107" s="2">
        <v>6</v>
      </c>
      <c r="M107" s="2">
        <v>0</v>
      </c>
      <c r="N107" s="2">
        <v>0</v>
      </c>
      <c r="O107" s="2">
        <v>0</v>
      </c>
      <c r="P107" s="2">
        <f t="shared" si="1"/>
        <v>67</v>
      </c>
    </row>
    <row r="108" spans="1:16" ht="24.75" customHeight="1">
      <c r="A108" s="39">
        <v>107</v>
      </c>
      <c r="B108" s="50">
        <v>80515</v>
      </c>
      <c r="C108" s="2" t="s">
        <v>132</v>
      </c>
      <c r="D108" s="13" t="s">
        <v>535</v>
      </c>
      <c r="E108" s="18" t="s">
        <v>536</v>
      </c>
      <c r="F108" s="13" t="s">
        <v>537</v>
      </c>
      <c r="G108" s="13" t="s">
        <v>538</v>
      </c>
      <c r="H108" s="13" t="s">
        <v>519</v>
      </c>
      <c r="I108" s="42" t="s">
        <v>519</v>
      </c>
      <c r="J108" s="2">
        <v>43</v>
      </c>
      <c r="K108" s="2">
        <v>35</v>
      </c>
      <c r="L108" s="2">
        <v>32</v>
      </c>
      <c r="M108" s="2">
        <v>0</v>
      </c>
      <c r="N108" s="2">
        <v>0</v>
      </c>
      <c r="O108" s="2">
        <v>0</v>
      </c>
      <c r="P108" s="2">
        <f t="shared" si="1"/>
        <v>110</v>
      </c>
    </row>
    <row r="109" spans="1:16" ht="24.75" customHeight="1">
      <c r="A109" s="39">
        <v>108</v>
      </c>
      <c r="B109" s="50">
        <v>85146</v>
      </c>
      <c r="C109" s="2" t="s">
        <v>132</v>
      </c>
      <c r="D109" s="13" t="s">
        <v>539</v>
      </c>
      <c r="E109" s="18" t="s">
        <v>540</v>
      </c>
      <c r="F109" s="13" t="s">
        <v>541</v>
      </c>
      <c r="G109" s="13" t="s">
        <v>542</v>
      </c>
      <c r="H109" s="13" t="s">
        <v>16</v>
      </c>
      <c r="I109" s="42" t="s">
        <v>16</v>
      </c>
      <c r="J109" s="2">
        <v>16</v>
      </c>
      <c r="K109" s="2">
        <v>7</v>
      </c>
      <c r="L109" s="2">
        <v>5</v>
      </c>
      <c r="M109" s="2">
        <v>0</v>
      </c>
      <c r="N109" s="2">
        <v>0</v>
      </c>
      <c r="O109" s="2">
        <v>0</v>
      </c>
      <c r="P109" s="2">
        <f t="shared" si="1"/>
        <v>28</v>
      </c>
    </row>
    <row r="110" spans="1:16" ht="24.75" customHeight="1">
      <c r="A110" s="39">
        <v>109</v>
      </c>
      <c r="B110" s="50">
        <v>85235</v>
      </c>
      <c r="C110" s="2" t="s">
        <v>132</v>
      </c>
      <c r="D110" s="13" t="s">
        <v>543</v>
      </c>
      <c r="E110" s="18" t="s">
        <v>544</v>
      </c>
      <c r="F110" s="13" t="s">
        <v>545</v>
      </c>
      <c r="G110" s="13" t="s">
        <v>542</v>
      </c>
      <c r="H110" s="13" t="s">
        <v>16</v>
      </c>
      <c r="I110" s="42" t="s">
        <v>16</v>
      </c>
      <c r="J110" s="2">
        <v>34</v>
      </c>
      <c r="K110" s="2">
        <v>24</v>
      </c>
      <c r="L110" s="2">
        <v>18</v>
      </c>
      <c r="M110" s="2">
        <v>0</v>
      </c>
      <c r="N110" s="2">
        <v>0</v>
      </c>
      <c r="O110" s="2">
        <v>0</v>
      </c>
      <c r="P110" s="2">
        <f t="shared" si="1"/>
        <v>76</v>
      </c>
    </row>
    <row r="111" spans="1:16" ht="24.75" customHeight="1">
      <c r="A111" s="39">
        <v>110</v>
      </c>
      <c r="B111" s="50">
        <v>85236</v>
      </c>
      <c r="C111" s="2" t="s">
        <v>132</v>
      </c>
      <c r="D111" s="13" t="s">
        <v>546</v>
      </c>
      <c r="E111" s="18" t="s">
        <v>547</v>
      </c>
      <c r="F111" s="13" t="s">
        <v>548</v>
      </c>
      <c r="G111" s="13" t="s">
        <v>549</v>
      </c>
      <c r="H111" s="13" t="s">
        <v>16</v>
      </c>
      <c r="I111" s="42" t="s">
        <v>16</v>
      </c>
      <c r="J111" s="2">
        <v>27</v>
      </c>
      <c r="K111" s="2">
        <v>24</v>
      </c>
      <c r="L111" s="2">
        <v>4</v>
      </c>
      <c r="M111" s="2">
        <v>0</v>
      </c>
      <c r="N111" s="2">
        <v>0</v>
      </c>
      <c r="O111" s="2">
        <v>0</v>
      </c>
      <c r="P111" s="2">
        <f t="shared" si="1"/>
        <v>55</v>
      </c>
    </row>
    <row r="112" spans="1:16" ht="24.75" customHeight="1">
      <c r="A112" s="39">
        <v>111</v>
      </c>
      <c r="B112" s="50">
        <v>85242</v>
      </c>
      <c r="C112" s="2" t="s">
        <v>132</v>
      </c>
      <c r="D112" s="13" t="s">
        <v>158</v>
      </c>
      <c r="E112" s="18" t="s">
        <v>547</v>
      </c>
      <c r="F112" s="13" t="s">
        <v>550</v>
      </c>
      <c r="G112" s="13" t="s">
        <v>551</v>
      </c>
      <c r="H112" s="13" t="s">
        <v>501</v>
      </c>
      <c r="I112" s="42" t="s">
        <v>14</v>
      </c>
      <c r="J112" s="2">
        <v>43</v>
      </c>
      <c r="K112" s="2">
        <v>30</v>
      </c>
      <c r="L112" s="2">
        <v>17</v>
      </c>
      <c r="M112" s="2">
        <v>0</v>
      </c>
      <c r="N112" s="2">
        <v>0</v>
      </c>
      <c r="O112" s="2">
        <v>0</v>
      </c>
      <c r="P112" s="2">
        <f t="shared" si="1"/>
        <v>90</v>
      </c>
    </row>
    <row r="113" spans="1:16" ht="24.75" customHeight="1">
      <c r="A113" s="39">
        <v>112</v>
      </c>
      <c r="B113" s="50">
        <v>85252</v>
      </c>
      <c r="C113" s="2" t="s">
        <v>132</v>
      </c>
      <c r="D113" s="13" t="s">
        <v>552</v>
      </c>
      <c r="E113" s="18" t="s">
        <v>547</v>
      </c>
      <c r="F113" s="13" t="s">
        <v>553</v>
      </c>
      <c r="G113" s="13" t="s">
        <v>554</v>
      </c>
      <c r="H113" s="13" t="s">
        <v>16</v>
      </c>
      <c r="I113" s="42" t="s">
        <v>16</v>
      </c>
      <c r="J113" s="2">
        <v>32</v>
      </c>
      <c r="K113" s="2">
        <v>23</v>
      </c>
      <c r="L113" s="2">
        <v>6</v>
      </c>
      <c r="M113" s="2">
        <v>0</v>
      </c>
      <c r="N113" s="2">
        <v>0</v>
      </c>
      <c r="O113" s="2">
        <v>0</v>
      </c>
      <c r="P113" s="2">
        <f t="shared" si="1"/>
        <v>61</v>
      </c>
    </row>
    <row r="114" spans="1:16" ht="24.75" customHeight="1">
      <c r="A114" s="39">
        <v>113</v>
      </c>
      <c r="B114" s="50">
        <v>85278</v>
      </c>
      <c r="C114" s="2" t="s">
        <v>132</v>
      </c>
      <c r="D114" s="13" t="s">
        <v>555</v>
      </c>
      <c r="E114" s="18" t="s">
        <v>556</v>
      </c>
      <c r="F114" s="13" t="s">
        <v>557</v>
      </c>
      <c r="G114" s="13" t="s">
        <v>558</v>
      </c>
      <c r="H114" s="13" t="s">
        <v>559</v>
      </c>
      <c r="I114" s="42" t="s">
        <v>16</v>
      </c>
      <c r="J114" s="2">
        <v>25</v>
      </c>
      <c r="K114" s="2">
        <v>23</v>
      </c>
      <c r="L114" s="2">
        <v>32</v>
      </c>
      <c r="M114" s="2">
        <v>0</v>
      </c>
      <c r="N114" s="2">
        <v>0</v>
      </c>
      <c r="O114" s="2">
        <v>0</v>
      </c>
      <c r="P114" s="2">
        <f t="shared" si="1"/>
        <v>80</v>
      </c>
    </row>
    <row r="115" spans="1:16" ht="24.75" customHeight="1">
      <c r="A115" s="39">
        <v>114</v>
      </c>
      <c r="B115" s="50">
        <v>85281</v>
      </c>
      <c r="C115" s="2" t="s">
        <v>132</v>
      </c>
      <c r="D115" s="13" t="s">
        <v>560</v>
      </c>
      <c r="E115" s="18" t="s">
        <v>556</v>
      </c>
      <c r="F115" s="13" t="s">
        <v>561</v>
      </c>
      <c r="G115" s="13" t="s">
        <v>562</v>
      </c>
      <c r="H115" s="13" t="s">
        <v>519</v>
      </c>
      <c r="I115" s="42" t="s">
        <v>519</v>
      </c>
      <c r="J115" s="2">
        <v>29</v>
      </c>
      <c r="K115" s="2">
        <v>21</v>
      </c>
      <c r="L115" s="2">
        <v>13</v>
      </c>
      <c r="M115" s="2">
        <v>0</v>
      </c>
      <c r="N115" s="2">
        <v>0</v>
      </c>
      <c r="O115" s="2">
        <v>0</v>
      </c>
      <c r="P115" s="2">
        <f t="shared" si="1"/>
        <v>63</v>
      </c>
    </row>
    <row r="116" spans="1:16" ht="24.75" customHeight="1">
      <c r="A116" s="39">
        <v>115</v>
      </c>
      <c r="B116" s="50">
        <v>85312</v>
      </c>
      <c r="C116" s="2" t="s">
        <v>132</v>
      </c>
      <c r="D116" s="13" t="s">
        <v>563</v>
      </c>
      <c r="E116" s="18" t="s">
        <v>528</v>
      </c>
      <c r="F116" s="13" t="s">
        <v>564</v>
      </c>
      <c r="G116" s="13" t="s">
        <v>565</v>
      </c>
      <c r="H116" s="13" t="s">
        <v>518</v>
      </c>
      <c r="I116" s="42" t="s">
        <v>519</v>
      </c>
      <c r="J116" s="2">
        <v>24</v>
      </c>
      <c r="K116" s="2">
        <v>27</v>
      </c>
      <c r="L116" s="2">
        <v>29</v>
      </c>
      <c r="M116" s="2">
        <v>0</v>
      </c>
      <c r="N116" s="2">
        <v>0</v>
      </c>
      <c r="O116" s="2">
        <v>0</v>
      </c>
      <c r="P116" s="2">
        <f t="shared" si="1"/>
        <v>80</v>
      </c>
    </row>
    <row r="117" spans="1:16" ht="24.75" customHeight="1">
      <c r="A117" s="39">
        <v>116</v>
      </c>
      <c r="B117" s="50">
        <v>85345</v>
      </c>
      <c r="C117" s="2" t="s">
        <v>132</v>
      </c>
      <c r="D117" s="13" t="s">
        <v>566</v>
      </c>
      <c r="E117" s="18" t="s">
        <v>528</v>
      </c>
      <c r="F117" s="13" t="s">
        <v>567</v>
      </c>
      <c r="G117" s="13" t="s">
        <v>568</v>
      </c>
      <c r="H117" s="13" t="s">
        <v>519</v>
      </c>
      <c r="I117" s="42" t="s">
        <v>519</v>
      </c>
      <c r="J117" s="2">
        <v>46</v>
      </c>
      <c r="K117" s="2">
        <v>35</v>
      </c>
      <c r="L117" s="2">
        <v>26</v>
      </c>
      <c r="M117" s="2">
        <v>0</v>
      </c>
      <c r="N117" s="2">
        <v>0</v>
      </c>
      <c r="O117" s="2">
        <v>0</v>
      </c>
      <c r="P117" s="2">
        <f t="shared" si="1"/>
        <v>107</v>
      </c>
    </row>
    <row r="118" spans="1:16" ht="24.75" customHeight="1">
      <c r="A118" s="39">
        <v>117</v>
      </c>
      <c r="B118" s="50">
        <v>85352</v>
      </c>
      <c r="C118" s="2" t="s">
        <v>132</v>
      </c>
      <c r="D118" s="13" t="s">
        <v>569</v>
      </c>
      <c r="E118" s="18" t="s">
        <v>570</v>
      </c>
      <c r="F118" s="13" t="s">
        <v>571</v>
      </c>
      <c r="G118" s="13" t="s">
        <v>517</v>
      </c>
      <c r="H118" s="13" t="s">
        <v>534</v>
      </c>
      <c r="I118" s="42" t="s">
        <v>519</v>
      </c>
      <c r="J118" s="2">
        <v>21</v>
      </c>
      <c r="K118" s="2">
        <v>20</v>
      </c>
      <c r="L118" s="2">
        <v>24</v>
      </c>
      <c r="M118" s="2">
        <v>0</v>
      </c>
      <c r="N118" s="2">
        <v>0</v>
      </c>
      <c r="O118" s="2">
        <v>0</v>
      </c>
      <c r="P118" s="2">
        <f t="shared" si="1"/>
        <v>65</v>
      </c>
    </row>
    <row r="119" spans="1:16" ht="24.75" customHeight="1">
      <c r="A119" s="39">
        <v>118</v>
      </c>
      <c r="B119" s="50">
        <v>85353</v>
      </c>
      <c r="C119" s="2" t="s">
        <v>120</v>
      </c>
      <c r="D119" s="13" t="s">
        <v>572</v>
      </c>
      <c r="E119" s="18" t="s">
        <v>570</v>
      </c>
      <c r="F119" s="13" t="s">
        <v>573</v>
      </c>
      <c r="G119" s="13" t="s">
        <v>574</v>
      </c>
      <c r="H119" s="13" t="s">
        <v>534</v>
      </c>
      <c r="I119" s="42" t="s">
        <v>519</v>
      </c>
      <c r="J119" s="2">
        <v>23</v>
      </c>
      <c r="K119" s="2">
        <v>17</v>
      </c>
      <c r="L119" s="2">
        <v>14</v>
      </c>
      <c r="M119" s="2">
        <v>0</v>
      </c>
      <c r="N119" s="2">
        <v>0</v>
      </c>
      <c r="O119" s="2">
        <v>0</v>
      </c>
      <c r="P119" s="2">
        <f t="shared" si="1"/>
        <v>54</v>
      </c>
    </row>
    <row r="120" spans="1:16" ht="24.75" customHeight="1">
      <c r="A120" s="39">
        <v>119</v>
      </c>
      <c r="B120" s="50">
        <v>85364</v>
      </c>
      <c r="C120" s="2" t="s">
        <v>132</v>
      </c>
      <c r="D120" s="13" t="s">
        <v>575</v>
      </c>
      <c r="E120" s="18" t="s">
        <v>570</v>
      </c>
      <c r="F120" s="13" t="s">
        <v>576</v>
      </c>
      <c r="G120" s="13" t="s">
        <v>577</v>
      </c>
      <c r="H120" s="13" t="s">
        <v>518</v>
      </c>
      <c r="I120" s="42" t="s">
        <v>519</v>
      </c>
      <c r="J120" s="2">
        <v>12</v>
      </c>
      <c r="K120" s="2">
        <v>27</v>
      </c>
      <c r="L120" s="2">
        <v>29</v>
      </c>
      <c r="M120" s="2">
        <v>0</v>
      </c>
      <c r="N120" s="2">
        <v>0</v>
      </c>
      <c r="O120" s="2">
        <v>0</v>
      </c>
      <c r="P120" s="2">
        <f t="shared" ref="P120:P174" si="2">SUM(J120:O120)</f>
        <v>68</v>
      </c>
    </row>
    <row r="121" spans="1:16" ht="24.75" customHeight="1">
      <c r="A121" s="39">
        <v>120</v>
      </c>
      <c r="B121" s="50" t="s">
        <v>578</v>
      </c>
      <c r="C121" s="2" t="s">
        <v>132</v>
      </c>
      <c r="D121" s="13" t="s">
        <v>579</v>
      </c>
      <c r="E121" s="18" t="s">
        <v>580</v>
      </c>
      <c r="F121" s="13" t="s">
        <v>581</v>
      </c>
      <c r="G121" s="13" t="s">
        <v>582</v>
      </c>
      <c r="H121" s="13" t="s">
        <v>518</v>
      </c>
      <c r="I121" s="42" t="s">
        <v>519</v>
      </c>
      <c r="J121" s="2">
        <v>11</v>
      </c>
      <c r="K121" s="2">
        <v>13</v>
      </c>
      <c r="L121" s="2">
        <v>4</v>
      </c>
      <c r="M121" s="2">
        <v>0</v>
      </c>
      <c r="N121" s="2">
        <v>0</v>
      </c>
      <c r="O121" s="2">
        <v>0</v>
      </c>
      <c r="P121" s="2">
        <f t="shared" si="2"/>
        <v>28</v>
      </c>
    </row>
    <row r="122" spans="1:16" ht="24.75" customHeight="1">
      <c r="A122" s="39">
        <v>121</v>
      </c>
      <c r="B122" s="50" t="s">
        <v>583</v>
      </c>
      <c r="C122" s="2" t="s">
        <v>114</v>
      </c>
      <c r="D122" s="13" t="s">
        <v>584</v>
      </c>
      <c r="E122" s="18" t="s">
        <v>585</v>
      </c>
      <c r="F122" s="13" t="s">
        <v>577</v>
      </c>
      <c r="G122" s="13" t="s">
        <v>577</v>
      </c>
      <c r="H122" s="13" t="s">
        <v>518</v>
      </c>
      <c r="I122" s="42" t="s">
        <v>519</v>
      </c>
      <c r="J122" s="2">
        <v>81</v>
      </c>
      <c r="K122" s="2">
        <v>52</v>
      </c>
      <c r="L122" s="2">
        <v>45</v>
      </c>
      <c r="M122" s="2">
        <v>80</v>
      </c>
      <c r="N122" s="2">
        <v>34</v>
      </c>
      <c r="O122" s="2">
        <v>46</v>
      </c>
      <c r="P122" s="2">
        <f t="shared" si="2"/>
        <v>338</v>
      </c>
    </row>
    <row r="123" spans="1:16" ht="24.75" customHeight="1">
      <c r="A123" s="39">
        <v>122</v>
      </c>
      <c r="B123" s="50" t="s">
        <v>586</v>
      </c>
      <c r="C123" s="2" t="s">
        <v>120</v>
      </c>
      <c r="D123" s="13" t="s">
        <v>587</v>
      </c>
      <c r="E123" s="18" t="s">
        <v>588</v>
      </c>
      <c r="F123" s="13" t="s">
        <v>589</v>
      </c>
      <c r="G123" s="13" t="s">
        <v>590</v>
      </c>
      <c r="H123" s="13" t="s">
        <v>518</v>
      </c>
      <c r="I123" s="42" t="s">
        <v>519</v>
      </c>
      <c r="J123" s="2">
        <v>10</v>
      </c>
      <c r="K123" s="2">
        <v>12</v>
      </c>
      <c r="L123" s="2">
        <v>12</v>
      </c>
      <c r="M123" s="2">
        <v>0</v>
      </c>
      <c r="N123" s="2">
        <v>0</v>
      </c>
      <c r="O123" s="2">
        <v>0</v>
      </c>
      <c r="P123" s="2">
        <f t="shared" si="2"/>
        <v>34</v>
      </c>
    </row>
    <row r="124" spans="1:16" ht="24.75" customHeight="1">
      <c r="A124" s="39">
        <v>123</v>
      </c>
      <c r="B124" s="50" t="s">
        <v>591</v>
      </c>
      <c r="C124" s="2" t="s">
        <v>120</v>
      </c>
      <c r="D124" s="13" t="s">
        <v>592</v>
      </c>
      <c r="E124" s="18" t="s">
        <v>593</v>
      </c>
      <c r="F124" s="13" t="s">
        <v>594</v>
      </c>
      <c r="G124" s="13" t="s">
        <v>534</v>
      </c>
      <c r="H124" s="13" t="s">
        <v>534</v>
      </c>
      <c r="I124" s="42" t="s">
        <v>519</v>
      </c>
      <c r="J124" s="2">
        <v>21</v>
      </c>
      <c r="K124" s="2">
        <v>22</v>
      </c>
      <c r="L124" s="2">
        <v>17</v>
      </c>
      <c r="M124" s="2">
        <v>7</v>
      </c>
      <c r="N124" s="2">
        <v>0</v>
      </c>
      <c r="O124" s="2">
        <v>8</v>
      </c>
      <c r="P124" s="2">
        <f t="shared" si="2"/>
        <v>75</v>
      </c>
    </row>
    <row r="125" spans="1:16" ht="24.75" customHeight="1">
      <c r="A125" s="39">
        <v>124</v>
      </c>
      <c r="B125" s="50" t="s">
        <v>595</v>
      </c>
      <c r="C125" s="2" t="s">
        <v>120</v>
      </c>
      <c r="D125" s="13" t="s">
        <v>596</v>
      </c>
      <c r="E125" s="18" t="s">
        <v>597</v>
      </c>
      <c r="F125" s="13" t="s">
        <v>598</v>
      </c>
      <c r="G125" s="13" t="s">
        <v>577</v>
      </c>
      <c r="H125" s="13" t="s">
        <v>518</v>
      </c>
      <c r="I125" s="42" t="s">
        <v>519</v>
      </c>
      <c r="J125" s="2">
        <v>57</v>
      </c>
      <c r="K125" s="2">
        <v>28</v>
      </c>
      <c r="L125" s="2">
        <v>29</v>
      </c>
      <c r="M125" s="2">
        <v>24</v>
      </c>
      <c r="N125" s="2">
        <v>26</v>
      </c>
      <c r="O125" s="2">
        <v>21</v>
      </c>
      <c r="P125" s="2">
        <f t="shared" si="2"/>
        <v>185</v>
      </c>
    </row>
    <row r="126" spans="1:16" ht="24.75" customHeight="1">
      <c r="A126" s="39">
        <v>125</v>
      </c>
      <c r="B126" s="50" t="s">
        <v>599</v>
      </c>
      <c r="C126" s="2" t="s">
        <v>120</v>
      </c>
      <c r="D126" s="13" t="s">
        <v>600</v>
      </c>
      <c r="E126" s="18" t="s">
        <v>601</v>
      </c>
      <c r="F126" s="13" t="s">
        <v>602</v>
      </c>
      <c r="G126" s="13" t="s">
        <v>519</v>
      </c>
      <c r="H126" s="13" t="s">
        <v>519</v>
      </c>
      <c r="I126" s="42" t="s">
        <v>519</v>
      </c>
      <c r="J126" s="2">
        <v>35</v>
      </c>
      <c r="K126" s="2">
        <v>29</v>
      </c>
      <c r="L126" s="2">
        <v>31</v>
      </c>
      <c r="M126" s="2">
        <v>15</v>
      </c>
      <c r="N126" s="2">
        <v>26</v>
      </c>
      <c r="O126" s="2">
        <v>6</v>
      </c>
      <c r="P126" s="2">
        <f t="shared" si="2"/>
        <v>142</v>
      </c>
    </row>
    <row r="127" spans="1:16" ht="24.75" customHeight="1">
      <c r="A127" s="39">
        <v>126</v>
      </c>
      <c r="B127" s="50" t="s">
        <v>603</v>
      </c>
      <c r="C127" s="2" t="s">
        <v>120</v>
      </c>
      <c r="D127" s="13" t="s">
        <v>604</v>
      </c>
      <c r="E127" s="18" t="s">
        <v>605</v>
      </c>
      <c r="F127" s="13" t="s">
        <v>606</v>
      </c>
      <c r="G127" s="13" t="s">
        <v>607</v>
      </c>
      <c r="H127" s="13" t="s">
        <v>518</v>
      </c>
      <c r="I127" s="42" t="s">
        <v>519</v>
      </c>
      <c r="J127" s="2">
        <v>29</v>
      </c>
      <c r="K127" s="2">
        <v>19</v>
      </c>
      <c r="L127" s="2">
        <v>21</v>
      </c>
      <c r="M127" s="2">
        <v>22</v>
      </c>
      <c r="N127" s="2">
        <v>4</v>
      </c>
      <c r="O127" s="2">
        <v>3</v>
      </c>
      <c r="P127" s="2">
        <f t="shared" si="2"/>
        <v>98</v>
      </c>
    </row>
    <row r="128" spans="1:16" ht="24.75" customHeight="1">
      <c r="A128" s="39">
        <v>127</v>
      </c>
      <c r="B128" s="50" t="s">
        <v>608</v>
      </c>
      <c r="C128" s="2" t="s">
        <v>120</v>
      </c>
      <c r="D128" s="13" t="s">
        <v>609</v>
      </c>
      <c r="E128" s="18" t="s">
        <v>610</v>
      </c>
      <c r="F128" s="13" t="s">
        <v>611</v>
      </c>
      <c r="G128" s="13" t="s">
        <v>612</v>
      </c>
      <c r="H128" s="13" t="s">
        <v>519</v>
      </c>
      <c r="I128" s="42" t="s">
        <v>519</v>
      </c>
      <c r="J128" s="2">
        <v>16</v>
      </c>
      <c r="K128" s="2">
        <v>23</v>
      </c>
      <c r="L128" s="2">
        <v>11</v>
      </c>
      <c r="M128" s="2">
        <v>30</v>
      </c>
      <c r="N128" s="2">
        <v>14</v>
      </c>
      <c r="O128" s="2">
        <v>1</v>
      </c>
      <c r="P128" s="2">
        <f t="shared" si="2"/>
        <v>95</v>
      </c>
    </row>
    <row r="129" spans="1:16" ht="24.75" customHeight="1">
      <c r="A129" s="39">
        <v>128</v>
      </c>
      <c r="B129" s="50" t="s">
        <v>613</v>
      </c>
      <c r="C129" s="2" t="s">
        <v>120</v>
      </c>
      <c r="D129" s="13" t="s">
        <v>614</v>
      </c>
      <c r="E129" s="18" t="s">
        <v>615</v>
      </c>
      <c r="F129" s="13" t="s">
        <v>616</v>
      </c>
      <c r="G129" s="13" t="s">
        <v>617</v>
      </c>
      <c r="H129" s="13" t="s">
        <v>519</v>
      </c>
      <c r="I129" s="42" t="s">
        <v>519</v>
      </c>
      <c r="J129" s="2">
        <v>15</v>
      </c>
      <c r="K129" s="2">
        <v>15</v>
      </c>
      <c r="L129" s="2">
        <v>10</v>
      </c>
      <c r="M129" s="2">
        <v>0</v>
      </c>
      <c r="N129" s="2">
        <v>0</v>
      </c>
      <c r="O129" s="2">
        <v>0</v>
      </c>
      <c r="P129" s="2">
        <f t="shared" si="2"/>
        <v>40</v>
      </c>
    </row>
    <row r="130" spans="1:16" ht="24.75" customHeight="1">
      <c r="A130" s="39">
        <v>129</v>
      </c>
      <c r="B130" s="50">
        <v>85377</v>
      </c>
      <c r="C130" s="2" t="s">
        <v>132</v>
      </c>
      <c r="D130" s="13" t="s">
        <v>618</v>
      </c>
      <c r="E130" s="18" t="s">
        <v>619</v>
      </c>
      <c r="F130" s="13" t="s">
        <v>620</v>
      </c>
      <c r="G130" s="13" t="s">
        <v>534</v>
      </c>
      <c r="H130" s="13" t="s">
        <v>534</v>
      </c>
      <c r="I130" s="42" t="s">
        <v>519</v>
      </c>
      <c r="J130" s="2">
        <v>40</v>
      </c>
      <c r="K130" s="2">
        <v>21</v>
      </c>
      <c r="L130" s="2">
        <v>5</v>
      </c>
      <c r="M130" s="2">
        <v>0</v>
      </c>
      <c r="N130" s="2">
        <v>0</v>
      </c>
      <c r="O130" s="2">
        <v>0</v>
      </c>
      <c r="P130" s="2">
        <f t="shared" si="2"/>
        <v>66</v>
      </c>
    </row>
    <row r="131" spans="1:16" ht="24.75" customHeight="1">
      <c r="A131" s="39">
        <v>130</v>
      </c>
      <c r="B131" s="50" t="s">
        <v>621</v>
      </c>
      <c r="C131" s="2" t="s">
        <v>132</v>
      </c>
      <c r="D131" s="13" t="s">
        <v>622</v>
      </c>
      <c r="E131" s="18" t="s">
        <v>623</v>
      </c>
      <c r="F131" s="13" t="s">
        <v>624</v>
      </c>
      <c r="G131" s="13" t="s">
        <v>625</v>
      </c>
      <c r="H131" s="13" t="s">
        <v>519</v>
      </c>
      <c r="I131" s="42" t="s">
        <v>519</v>
      </c>
      <c r="J131" s="2">
        <v>12</v>
      </c>
      <c r="K131" s="2">
        <v>12</v>
      </c>
      <c r="L131" s="2">
        <v>9</v>
      </c>
      <c r="M131" s="2">
        <v>0</v>
      </c>
      <c r="N131" s="2">
        <v>0</v>
      </c>
      <c r="O131" s="2">
        <v>0</v>
      </c>
      <c r="P131" s="2">
        <f t="shared" si="2"/>
        <v>33</v>
      </c>
    </row>
    <row r="132" spans="1:16" ht="24.75" customHeight="1">
      <c r="A132" s="39">
        <v>131</v>
      </c>
      <c r="B132" s="50">
        <v>58003</v>
      </c>
      <c r="C132" s="2" t="s">
        <v>120</v>
      </c>
      <c r="D132" s="13" t="s">
        <v>626</v>
      </c>
      <c r="E132" s="18" t="s">
        <v>627</v>
      </c>
      <c r="F132" s="13" t="s">
        <v>628</v>
      </c>
      <c r="G132" s="13" t="s">
        <v>517</v>
      </c>
      <c r="H132" s="13" t="s">
        <v>518</v>
      </c>
      <c r="I132" s="42" t="s">
        <v>519</v>
      </c>
      <c r="J132" s="2">
        <v>34</v>
      </c>
      <c r="K132" s="2">
        <v>30</v>
      </c>
      <c r="L132" s="2">
        <v>13</v>
      </c>
      <c r="M132" s="2">
        <v>28</v>
      </c>
      <c r="N132" s="2">
        <v>5</v>
      </c>
      <c r="O132" s="2">
        <v>0</v>
      </c>
      <c r="P132" s="2">
        <f t="shared" si="2"/>
        <v>110</v>
      </c>
    </row>
    <row r="133" spans="1:16" ht="24.75" customHeight="1">
      <c r="A133" s="39">
        <v>132</v>
      </c>
      <c r="B133" s="50">
        <v>58054</v>
      </c>
      <c r="C133" s="2" t="s">
        <v>132</v>
      </c>
      <c r="D133" s="13" t="s">
        <v>629</v>
      </c>
      <c r="E133" s="18" t="s">
        <v>630</v>
      </c>
      <c r="F133" s="13" t="s">
        <v>631</v>
      </c>
      <c r="G133" s="13" t="s">
        <v>631</v>
      </c>
      <c r="H133" s="13" t="s">
        <v>519</v>
      </c>
      <c r="I133" s="42" t="s">
        <v>519</v>
      </c>
      <c r="J133" s="2">
        <v>35</v>
      </c>
      <c r="K133" s="2">
        <v>41</v>
      </c>
      <c r="L133" s="2">
        <v>14</v>
      </c>
      <c r="M133" s="2">
        <v>0</v>
      </c>
      <c r="N133" s="2">
        <v>0</v>
      </c>
      <c r="O133" s="2">
        <v>0</v>
      </c>
      <c r="P133" s="2">
        <f t="shared" si="2"/>
        <v>90</v>
      </c>
    </row>
    <row r="134" spans="1:16" ht="24.75" customHeight="1">
      <c r="A134" s="39">
        <v>133</v>
      </c>
      <c r="B134" s="50">
        <v>85290</v>
      </c>
      <c r="C134" s="2" t="s">
        <v>132</v>
      </c>
      <c r="D134" s="13" t="s">
        <v>632</v>
      </c>
      <c r="E134" s="18" t="s">
        <v>633</v>
      </c>
      <c r="F134" s="13" t="s">
        <v>634</v>
      </c>
      <c r="G134" s="13" t="s">
        <v>635</v>
      </c>
      <c r="H134" s="13" t="s">
        <v>16</v>
      </c>
      <c r="I134" s="42" t="s">
        <v>16</v>
      </c>
      <c r="J134" s="2">
        <v>26</v>
      </c>
      <c r="K134" s="2">
        <v>22</v>
      </c>
      <c r="L134" s="2">
        <v>19</v>
      </c>
      <c r="M134" s="2">
        <v>0</v>
      </c>
      <c r="N134" s="2">
        <v>0</v>
      </c>
      <c r="O134" s="2">
        <v>0</v>
      </c>
      <c r="P134" s="2">
        <f t="shared" si="2"/>
        <v>67</v>
      </c>
    </row>
    <row r="135" spans="1:16" ht="24.75" customHeight="1">
      <c r="A135" s="39">
        <v>134</v>
      </c>
      <c r="B135" s="50" t="s">
        <v>636</v>
      </c>
      <c r="C135" s="2" t="s">
        <v>114</v>
      </c>
      <c r="D135" s="13" t="s">
        <v>637</v>
      </c>
      <c r="E135" s="18" t="s">
        <v>638</v>
      </c>
      <c r="F135" s="13" t="s">
        <v>639</v>
      </c>
      <c r="G135" s="13" t="s">
        <v>640</v>
      </c>
      <c r="H135" s="13" t="s">
        <v>14</v>
      </c>
      <c r="I135" s="42" t="s">
        <v>14</v>
      </c>
      <c r="J135" s="2">
        <v>32</v>
      </c>
      <c r="K135" s="2">
        <v>28</v>
      </c>
      <c r="L135" s="2">
        <v>52</v>
      </c>
      <c r="M135" s="2">
        <v>60</v>
      </c>
      <c r="N135" s="2">
        <v>57</v>
      </c>
      <c r="O135" s="2">
        <v>18</v>
      </c>
      <c r="P135" s="2">
        <f t="shared" si="2"/>
        <v>247</v>
      </c>
    </row>
    <row r="136" spans="1:16" ht="24.75" customHeight="1">
      <c r="A136" s="39">
        <v>135</v>
      </c>
      <c r="B136" s="50">
        <v>57976</v>
      </c>
      <c r="C136" s="2" t="s">
        <v>132</v>
      </c>
      <c r="D136" s="13" t="s">
        <v>641</v>
      </c>
      <c r="E136" s="18" t="s">
        <v>512</v>
      </c>
      <c r="F136" s="13" t="s">
        <v>642</v>
      </c>
      <c r="G136" s="13">
        <v>1</v>
      </c>
      <c r="H136" s="13" t="s">
        <v>643</v>
      </c>
      <c r="I136" s="42" t="s">
        <v>16</v>
      </c>
      <c r="J136" s="2">
        <v>50</v>
      </c>
      <c r="K136" s="2">
        <v>24</v>
      </c>
      <c r="L136" s="2">
        <v>19</v>
      </c>
      <c r="M136" s="2">
        <v>0</v>
      </c>
      <c r="N136" s="2">
        <v>0</v>
      </c>
      <c r="O136" s="2">
        <v>0</v>
      </c>
      <c r="P136" s="2">
        <f t="shared" si="2"/>
        <v>93</v>
      </c>
    </row>
    <row r="137" spans="1:16" ht="24.75" customHeight="1">
      <c r="A137" s="39">
        <v>136</v>
      </c>
      <c r="B137" s="50">
        <v>85240</v>
      </c>
      <c r="C137" s="2" t="s">
        <v>132</v>
      </c>
      <c r="D137" s="13" t="s">
        <v>644</v>
      </c>
      <c r="E137" s="18" t="s">
        <v>547</v>
      </c>
      <c r="F137" s="13" t="s">
        <v>645</v>
      </c>
      <c r="G137" s="13" t="s">
        <v>646</v>
      </c>
      <c r="H137" s="13" t="s">
        <v>501</v>
      </c>
      <c r="I137" s="42" t="s">
        <v>14</v>
      </c>
      <c r="J137" s="46">
        <v>8</v>
      </c>
      <c r="K137" s="46">
        <v>13</v>
      </c>
      <c r="L137" s="46">
        <v>8</v>
      </c>
      <c r="M137" s="46">
        <v>0</v>
      </c>
      <c r="N137" s="46">
        <v>0</v>
      </c>
      <c r="O137" s="46">
        <v>0</v>
      </c>
      <c r="P137" s="2">
        <f t="shared" si="2"/>
        <v>29</v>
      </c>
    </row>
    <row r="138" spans="1:16" ht="24.75" customHeight="1">
      <c r="A138" s="39">
        <v>137</v>
      </c>
      <c r="B138" s="50" t="s">
        <v>647</v>
      </c>
      <c r="C138" s="2" t="s">
        <v>295</v>
      </c>
      <c r="D138" s="13" t="s">
        <v>648</v>
      </c>
      <c r="E138" s="18" t="s">
        <v>649</v>
      </c>
      <c r="F138" s="13" t="s">
        <v>648</v>
      </c>
      <c r="G138" s="13" t="s">
        <v>650</v>
      </c>
      <c r="H138" s="13" t="s">
        <v>16</v>
      </c>
      <c r="I138" s="42" t="s">
        <v>16</v>
      </c>
      <c r="J138" s="2">
        <v>16</v>
      </c>
      <c r="K138" s="2">
        <v>9</v>
      </c>
      <c r="L138" s="2">
        <v>15</v>
      </c>
      <c r="M138" s="2">
        <v>0</v>
      </c>
      <c r="N138" s="2">
        <v>0</v>
      </c>
      <c r="O138" s="2">
        <v>0</v>
      </c>
      <c r="P138" s="2">
        <f t="shared" si="2"/>
        <v>40</v>
      </c>
    </row>
    <row r="139" spans="1:16" ht="24.75" customHeight="1">
      <c r="A139" s="39">
        <v>138</v>
      </c>
      <c r="B139" s="50" t="s">
        <v>651</v>
      </c>
      <c r="C139" s="2" t="s">
        <v>295</v>
      </c>
      <c r="D139" s="13" t="s">
        <v>652</v>
      </c>
      <c r="E139" s="18" t="s">
        <v>649</v>
      </c>
      <c r="F139" s="13" t="s">
        <v>653</v>
      </c>
      <c r="G139" s="13" t="s">
        <v>654</v>
      </c>
      <c r="H139" s="13" t="s">
        <v>16</v>
      </c>
      <c r="I139" s="42" t="s">
        <v>16</v>
      </c>
      <c r="J139" s="2">
        <v>12</v>
      </c>
      <c r="K139" s="2">
        <v>3</v>
      </c>
      <c r="L139" s="2">
        <v>8</v>
      </c>
      <c r="M139" s="2">
        <v>0</v>
      </c>
      <c r="N139" s="2">
        <v>0</v>
      </c>
      <c r="O139" s="2">
        <v>0</v>
      </c>
      <c r="P139" s="2">
        <f t="shared" si="2"/>
        <v>23</v>
      </c>
    </row>
    <row r="140" spans="1:16" ht="24.75" customHeight="1">
      <c r="A140" s="39">
        <v>139</v>
      </c>
      <c r="B140" s="50" t="s">
        <v>655</v>
      </c>
      <c r="C140" s="2" t="s">
        <v>295</v>
      </c>
      <c r="D140" s="13" t="s">
        <v>656</v>
      </c>
      <c r="E140" s="18" t="s">
        <v>657</v>
      </c>
      <c r="F140" s="13" t="s">
        <v>658</v>
      </c>
      <c r="G140" s="13" t="s">
        <v>542</v>
      </c>
      <c r="H140" s="13" t="s">
        <v>16</v>
      </c>
      <c r="I140" s="42" t="s">
        <v>16</v>
      </c>
      <c r="J140" s="2">
        <v>34</v>
      </c>
      <c r="K140" s="2">
        <v>28</v>
      </c>
      <c r="L140" s="2">
        <v>15</v>
      </c>
      <c r="M140" s="2">
        <v>0</v>
      </c>
      <c r="N140" s="2">
        <v>0</v>
      </c>
      <c r="O140" s="2">
        <v>0</v>
      </c>
      <c r="P140" s="2">
        <f t="shared" si="2"/>
        <v>77</v>
      </c>
    </row>
    <row r="141" spans="1:16" ht="24.75" customHeight="1">
      <c r="A141" s="39">
        <v>140</v>
      </c>
      <c r="B141" s="50" t="s">
        <v>659</v>
      </c>
      <c r="C141" s="2" t="s">
        <v>295</v>
      </c>
      <c r="D141" s="13" t="s">
        <v>660</v>
      </c>
      <c r="E141" s="18" t="s">
        <v>657</v>
      </c>
      <c r="F141" s="13" t="s">
        <v>661</v>
      </c>
      <c r="G141" s="13" t="s">
        <v>662</v>
      </c>
      <c r="H141" s="13" t="s">
        <v>16</v>
      </c>
      <c r="I141" s="42" t="s">
        <v>16</v>
      </c>
      <c r="J141" s="2">
        <v>27</v>
      </c>
      <c r="K141" s="2">
        <v>33</v>
      </c>
      <c r="L141" s="2">
        <v>22</v>
      </c>
      <c r="M141" s="2">
        <v>0</v>
      </c>
      <c r="N141" s="2">
        <v>0</v>
      </c>
      <c r="O141" s="2">
        <v>0</v>
      </c>
      <c r="P141" s="2">
        <f t="shared" si="2"/>
        <v>82</v>
      </c>
    </row>
    <row r="142" spans="1:16" ht="24.75" customHeight="1">
      <c r="A142" s="39">
        <v>141</v>
      </c>
      <c r="B142" s="50" t="s">
        <v>663</v>
      </c>
      <c r="C142" s="2" t="s">
        <v>295</v>
      </c>
      <c r="D142" s="13" t="s">
        <v>664</v>
      </c>
      <c r="E142" s="18" t="s">
        <v>657</v>
      </c>
      <c r="F142" s="13" t="s">
        <v>664</v>
      </c>
      <c r="G142" s="13" t="s">
        <v>665</v>
      </c>
      <c r="H142" s="13" t="s">
        <v>16</v>
      </c>
      <c r="I142" s="42" t="s">
        <v>16</v>
      </c>
      <c r="J142" s="2">
        <v>21</v>
      </c>
      <c r="K142" s="2">
        <v>51</v>
      </c>
      <c r="L142" s="2">
        <v>20</v>
      </c>
      <c r="M142" s="2">
        <v>0</v>
      </c>
      <c r="N142" s="2">
        <v>0</v>
      </c>
      <c r="O142" s="2">
        <v>0</v>
      </c>
      <c r="P142" s="2">
        <f t="shared" si="2"/>
        <v>92</v>
      </c>
    </row>
    <row r="143" spans="1:16" ht="24.75" customHeight="1">
      <c r="A143" s="39">
        <v>142</v>
      </c>
      <c r="B143" s="50" t="s">
        <v>666</v>
      </c>
      <c r="C143" s="2" t="s">
        <v>295</v>
      </c>
      <c r="D143" s="13" t="s">
        <v>667</v>
      </c>
      <c r="E143" s="18" t="s">
        <v>668</v>
      </c>
      <c r="F143" s="13" t="s">
        <v>669</v>
      </c>
      <c r="G143" s="13" t="s">
        <v>14</v>
      </c>
      <c r="H143" s="13" t="s">
        <v>501</v>
      </c>
      <c r="I143" s="42" t="s">
        <v>14</v>
      </c>
      <c r="J143" s="2">
        <v>32</v>
      </c>
      <c r="K143" s="2">
        <v>25</v>
      </c>
      <c r="L143" s="2">
        <v>0</v>
      </c>
      <c r="M143" s="2">
        <v>0</v>
      </c>
      <c r="N143" s="2">
        <v>0</v>
      </c>
      <c r="O143" s="2">
        <v>0</v>
      </c>
      <c r="P143" s="2">
        <f t="shared" si="2"/>
        <v>57</v>
      </c>
    </row>
    <row r="144" spans="1:16" ht="24.75" customHeight="1">
      <c r="A144" s="39">
        <v>143</v>
      </c>
      <c r="B144" s="50" t="s">
        <v>670</v>
      </c>
      <c r="C144" s="2" t="s">
        <v>295</v>
      </c>
      <c r="D144" s="13" t="s">
        <v>671</v>
      </c>
      <c r="E144" s="18" t="s">
        <v>668</v>
      </c>
      <c r="F144" s="13" t="s">
        <v>672</v>
      </c>
      <c r="G144" s="13" t="s">
        <v>673</v>
      </c>
      <c r="H144" s="13" t="s">
        <v>501</v>
      </c>
      <c r="I144" s="42" t="s">
        <v>14</v>
      </c>
      <c r="J144" s="2">
        <v>31</v>
      </c>
      <c r="K144" s="2">
        <v>16</v>
      </c>
      <c r="L144" s="2">
        <v>7</v>
      </c>
      <c r="M144" s="2">
        <v>0</v>
      </c>
      <c r="N144" s="2">
        <v>0</v>
      </c>
      <c r="O144" s="2">
        <v>0</v>
      </c>
      <c r="P144" s="2">
        <f t="shared" si="2"/>
        <v>54</v>
      </c>
    </row>
    <row r="145" spans="1:16" ht="24.75" customHeight="1">
      <c r="A145" s="39">
        <v>144</v>
      </c>
      <c r="B145" s="42" t="s">
        <v>674</v>
      </c>
      <c r="C145" s="2" t="s">
        <v>120</v>
      </c>
      <c r="D145" s="13" t="s">
        <v>675</v>
      </c>
      <c r="E145" s="18" t="s">
        <v>676</v>
      </c>
      <c r="F145" s="13" t="s">
        <v>677</v>
      </c>
      <c r="G145" s="13" t="s">
        <v>678</v>
      </c>
      <c r="H145" s="13" t="s">
        <v>518</v>
      </c>
      <c r="I145" s="42" t="s">
        <v>519</v>
      </c>
      <c r="J145" s="2">
        <v>0</v>
      </c>
      <c r="K145" s="2">
        <v>20</v>
      </c>
      <c r="L145" s="2">
        <v>26</v>
      </c>
      <c r="M145" s="2">
        <v>0</v>
      </c>
      <c r="N145" s="2">
        <v>27</v>
      </c>
      <c r="O145" s="2">
        <v>0</v>
      </c>
      <c r="P145" s="2">
        <f t="shared" si="2"/>
        <v>73</v>
      </c>
    </row>
    <row r="146" spans="1:16" ht="24.75" customHeight="1">
      <c r="A146" s="39">
        <v>145</v>
      </c>
      <c r="B146" s="42" t="s">
        <v>679</v>
      </c>
      <c r="C146" s="2" t="s">
        <v>132</v>
      </c>
      <c r="D146" s="13" t="s">
        <v>680</v>
      </c>
      <c r="E146" s="18" t="s">
        <v>676</v>
      </c>
      <c r="F146" s="13" t="s">
        <v>681</v>
      </c>
      <c r="G146" s="13" t="s">
        <v>682</v>
      </c>
      <c r="H146" s="13" t="s">
        <v>518</v>
      </c>
      <c r="I146" s="42" t="s">
        <v>519</v>
      </c>
      <c r="J146" s="2">
        <v>8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f t="shared" si="2"/>
        <v>8</v>
      </c>
    </row>
    <row r="147" spans="1:16" ht="24.75" customHeight="1">
      <c r="A147" s="39">
        <v>146</v>
      </c>
      <c r="B147" s="42" t="s">
        <v>683</v>
      </c>
      <c r="C147" s="2" t="s">
        <v>132</v>
      </c>
      <c r="D147" s="13" t="s">
        <v>684</v>
      </c>
      <c r="E147" s="18" t="s">
        <v>676</v>
      </c>
      <c r="F147" s="13" t="s">
        <v>685</v>
      </c>
      <c r="G147" s="13" t="s">
        <v>686</v>
      </c>
      <c r="H147" s="13" t="s">
        <v>518</v>
      </c>
      <c r="I147" s="42" t="s">
        <v>519</v>
      </c>
      <c r="J147" s="2">
        <v>14</v>
      </c>
      <c r="K147" s="2">
        <v>3</v>
      </c>
      <c r="L147" s="2">
        <v>0</v>
      </c>
      <c r="M147" s="2">
        <v>0</v>
      </c>
      <c r="N147" s="2">
        <v>0</v>
      </c>
      <c r="O147" s="2">
        <v>0</v>
      </c>
      <c r="P147" s="2">
        <f t="shared" si="2"/>
        <v>17</v>
      </c>
    </row>
    <row r="148" spans="1:16" ht="24.75" customHeight="1">
      <c r="A148" s="39">
        <v>147</v>
      </c>
      <c r="B148" s="42" t="s">
        <v>687</v>
      </c>
      <c r="C148" s="2" t="s">
        <v>132</v>
      </c>
      <c r="D148" s="13" t="s">
        <v>688</v>
      </c>
      <c r="E148" s="18" t="s">
        <v>676</v>
      </c>
      <c r="F148" s="13" t="s">
        <v>689</v>
      </c>
      <c r="G148" s="13" t="s">
        <v>690</v>
      </c>
      <c r="H148" s="13" t="s">
        <v>534</v>
      </c>
      <c r="I148" s="42" t="s">
        <v>519</v>
      </c>
      <c r="J148" s="2">
        <v>8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f t="shared" si="2"/>
        <v>8</v>
      </c>
    </row>
    <row r="149" spans="1:16" ht="24.75" customHeight="1">
      <c r="A149" s="39">
        <v>148</v>
      </c>
      <c r="B149" s="42" t="s">
        <v>691</v>
      </c>
      <c r="C149" s="2" t="s">
        <v>132</v>
      </c>
      <c r="D149" s="13" t="s">
        <v>692</v>
      </c>
      <c r="E149" s="18" t="s">
        <v>676</v>
      </c>
      <c r="F149" s="13" t="s">
        <v>693</v>
      </c>
      <c r="G149" s="13" t="s">
        <v>694</v>
      </c>
      <c r="H149" s="13" t="s">
        <v>534</v>
      </c>
      <c r="I149" s="42" t="s">
        <v>519</v>
      </c>
      <c r="J149" s="2">
        <v>8</v>
      </c>
      <c r="K149" s="2">
        <v>9</v>
      </c>
      <c r="L149" s="2">
        <v>0</v>
      </c>
      <c r="M149" s="2">
        <v>0</v>
      </c>
      <c r="N149" s="2">
        <v>0</v>
      </c>
      <c r="O149" s="2">
        <v>0</v>
      </c>
      <c r="P149" s="2">
        <f t="shared" si="2"/>
        <v>17</v>
      </c>
    </row>
    <row r="150" spans="1:16" ht="24.75" customHeight="1">
      <c r="A150" s="39">
        <v>149</v>
      </c>
      <c r="B150" s="42" t="s">
        <v>695</v>
      </c>
      <c r="C150" s="2" t="s">
        <v>132</v>
      </c>
      <c r="D150" s="13" t="s">
        <v>696</v>
      </c>
      <c r="E150" s="18" t="s">
        <v>697</v>
      </c>
      <c r="F150" s="13" t="s">
        <v>698</v>
      </c>
      <c r="G150" s="13" t="s">
        <v>650</v>
      </c>
      <c r="H150" s="13" t="s">
        <v>699</v>
      </c>
      <c r="I150" s="42" t="s">
        <v>14</v>
      </c>
      <c r="J150" s="2">
        <v>15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f t="shared" si="2"/>
        <v>15</v>
      </c>
    </row>
    <row r="151" spans="1:16" ht="24.75" customHeight="1">
      <c r="A151" s="39">
        <v>150</v>
      </c>
      <c r="B151" s="42" t="s">
        <v>700</v>
      </c>
      <c r="C151" s="2" t="s">
        <v>132</v>
      </c>
      <c r="D151" s="13" t="s">
        <v>701</v>
      </c>
      <c r="E151" s="18" t="s">
        <v>697</v>
      </c>
      <c r="F151" s="13" t="s">
        <v>702</v>
      </c>
      <c r="G151" s="13" t="s">
        <v>501</v>
      </c>
      <c r="H151" s="13" t="s">
        <v>501</v>
      </c>
      <c r="I151" s="42" t="s">
        <v>14</v>
      </c>
      <c r="J151" s="2">
        <v>15</v>
      </c>
      <c r="K151" s="2">
        <v>20</v>
      </c>
      <c r="L151" s="2">
        <v>0</v>
      </c>
      <c r="M151" s="2">
        <v>0</v>
      </c>
      <c r="N151" s="2">
        <v>0</v>
      </c>
      <c r="O151" s="2">
        <v>0</v>
      </c>
      <c r="P151" s="2">
        <f t="shared" si="2"/>
        <v>35</v>
      </c>
    </row>
    <row r="152" spans="1:16" ht="24.75" customHeight="1">
      <c r="A152" s="39">
        <v>151</v>
      </c>
      <c r="B152" s="42" t="s">
        <v>703</v>
      </c>
      <c r="C152" s="2" t="s">
        <v>132</v>
      </c>
      <c r="D152" s="13" t="s">
        <v>704</v>
      </c>
      <c r="E152" s="18" t="s">
        <v>697</v>
      </c>
      <c r="F152" s="13" t="s">
        <v>705</v>
      </c>
      <c r="G152" s="13" t="s">
        <v>501</v>
      </c>
      <c r="H152" s="13" t="s">
        <v>501</v>
      </c>
      <c r="I152" s="42" t="s">
        <v>14</v>
      </c>
      <c r="J152" s="2">
        <v>26</v>
      </c>
      <c r="K152" s="2">
        <v>24</v>
      </c>
      <c r="L152" s="2">
        <v>25</v>
      </c>
      <c r="M152" s="2">
        <v>0</v>
      </c>
      <c r="N152" s="2">
        <v>0</v>
      </c>
      <c r="O152" s="2">
        <v>0</v>
      </c>
      <c r="P152" s="2">
        <f t="shared" si="2"/>
        <v>75</v>
      </c>
    </row>
    <row r="153" spans="1:16" ht="24.75" customHeight="1">
      <c r="A153" s="39">
        <v>152</v>
      </c>
      <c r="B153" s="42" t="s">
        <v>706</v>
      </c>
      <c r="C153" s="2" t="s">
        <v>120</v>
      </c>
      <c r="D153" s="13" t="s">
        <v>707</v>
      </c>
      <c r="E153" s="18" t="s">
        <v>708</v>
      </c>
      <c r="F153" s="13" t="s">
        <v>709</v>
      </c>
      <c r="G153" s="13" t="s">
        <v>710</v>
      </c>
      <c r="H153" s="13" t="s">
        <v>16</v>
      </c>
      <c r="I153" s="42" t="s">
        <v>16</v>
      </c>
      <c r="J153" s="2">
        <v>0</v>
      </c>
      <c r="K153" s="2">
        <v>0</v>
      </c>
      <c r="L153" s="2">
        <v>0</v>
      </c>
      <c r="M153" s="2">
        <v>7</v>
      </c>
      <c r="N153" s="2">
        <v>12</v>
      </c>
      <c r="O153" s="2">
        <v>0</v>
      </c>
      <c r="P153" s="2">
        <f t="shared" si="2"/>
        <v>19</v>
      </c>
    </row>
    <row r="154" spans="1:16" ht="24.75" customHeight="1">
      <c r="A154" s="39">
        <v>153</v>
      </c>
      <c r="B154" s="42" t="s">
        <v>711</v>
      </c>
      <c r="C154" s="2" t="s">
        <v>120</v>
      </c>
      <c r="D154" s="13" t="s">
        <v>712</v>
      </c>
      <c r="E154" s="18" t="s">
        <v>708</v>
      </c>
      <c r="F154" s="13" t="s">
        <v>713</v>
      </c>
      <c r="G154" s="13" t="s">
        <v>714</v>
      </c>
      <c r="H154" s="13" t="s">
        <v>16</v>
      </c>
      <c r="I154" s="42" t="s">
        <v>16</v>
      </c>
      <c r="J154" s="2">
        <v>11</v>
      </c>
      <c r="K154" s="2">
        <v>10</v>
      </c>
      <c r="L154" s="2">
        <v>14</v>
      </c>
      <c r="M154" s="2">
        <v>12</v>
      </c>
      <c r="N154" s="2">
        <v>12</v>
      </c>
      <c r="O154" s="2">
        <v>2</v>
      </c>
      <c r="P154" s="2">
        <f t="shared" si="2"/>
        <v>61</v>
      </c>
    </row>
    <row r="155" spans="1:16" ht="24.75" customHeight="1">
      <c r="A155" s="39">
        <v>154</v>
      </c>
      <c r="B155" s="42" t="s">
        <v>715</v>
      </c>
      <c r="C155" s="2" t="s">
        <v>120</v>
      </c>
      <c r="D155" s="13" t="s">
        <v>716</v>
      </c>
      <c r="E155" s="18" t="s">
        <v>708</v>
      </c>
      <c r="F155" s="13" t="s">
        <v>717</v>
      </c>
      <c r="G155" s="13" t="s">
        <v>635</v>
      </c>
      <c r="H155" s="13" t="s">
        <v>16</v>
      </c>
      <c r="I155" s="42" t="s">
        <v>16</v>
      </c>
      <c r="J155" s="2">
        <v>18</v>
      </c>
      <c r="K155" s="2">
        <v>10</v>
      </c>
      <c r="L155" s="2">
        <v>10</v>
      </c>
      <c r="M155" s="2">
        <v>7</v>
      </c>
      <c r="N155" s="2">
        <v>3</v>
      </c>
      <c r="O155" s="2">
        <v>0</v>
      </c>
      <c r="P155" s="2">
        <f t="shared" si="2"/>
        <v>48</v>
      </c>
    </row>
    <row r="156" spans="1:16" ht="24.75" customHeight="1">
      <c r="A156" s="39">
        <v>155</v>
      </c>
      <c r="B156" s="42" t="s">
        <v>718</v>
      </c>
      <c r="C156" s="2" t="s">
        <v>120</v>
      </c>
      <c r="D156" s="13" t="s">
        <v>719</v>
      </c>
      <c r="E156" s="18" t="s">
        <v>708</v>
      </c>
      <c r="F156" s="13" t="s">
        <v>720</v>
      </c>
      <c r="G156" s="13" t="s">
        <v>721</v>
      </c>
      <c r="H156" s="13" t="s">
        <v>518</v>
      </c>
      <c r="I156" s="42" t="s">
        <v>519</v>
      </c>
      <c r="J156" s="2">
        <v>12</v>
      </c>
      <c r="K156" s="2">
        <v>7</v>
      </c>
      <c r="L156" s="2">
        <v>8</v>
      </c>
      <c r="M156" s="2">
        <v>15</v>
      </c>
      <c r="N156" s="2">
        <v>4</v>
      </c>
      <c r="O156" s="2">
        <v>0</v>
      </c>
      <c r="P156" s="2">
        <f t="shared" si="2"/>
        <v>46</v>
      </c>
    </row>
    <row r="157" spans="1:16" ht="24.75" customHeight="1">
      <c r="A157" s="39">
        <v>156</v>
      </c>
      <c r="B157" s="42" t="s">
        <v>722</v>
      </c>
      <c r="C157" s="2" t="s">
        <v>132</v>
      </c>
      <c r="D157" s="13" t="s">
        <v>723</v>
      </c>
      <c r="E157" s="18" t="s">
        <v>708</v>
      </c>
      <c r="F157" s="13" t="s">
        <v>724</v>
      </c>
      <c r="G157" s="13" t="s">
        <v>725</v>
      </c>
      <c r="H157" s="13" t="s">
        <v>726</v>
      </c>
      <c r="I157" s="42" t="s">
        <v>519</v>
      </c>
      <c r="J157" s="2">
        <v>15</v>
      </c>
      <c r="K157" s="2">
        <v>17</v>
      </c>
      <c r="L157" s="2">
        <v>14</v>
      </c>
      <c r="M157" s="2">
        <v>36</v>
      </c>
      <c r="N157" s="2">
        <v>41</v>
      </c>
      <c r="O157" s="2">
        <v>8</v>
      </c>
      <c r="P157" s="2">
        <f t="shared" si="2"/>
        <v>131</v>
      </c>
    </row>
    <row r="158" spans="1:16" ht="24.75" customHeight="1">
      <c r="A158" s="39">
        <v>157</v>
      </c>
      <c r="B158" s="42" t="s">
        <v>727</v>
      </c>
      <c r="C158" s="2" t="s">
        <v>132</v>
      </c>
      <c r="D158" s="13" t="s">
        <v>728</v>
      </c>
      <c r="E158" s="18" t="s">
        <v>708</v>
      </c>
      <c r="F158" s="13" t="s">
        <v>729</v>
      </c>
      <c r="G158" s="13" t="s">
        <v>730</v>
      </c>
      <c r="H158" s="13" t="s">
        <v>726</v>
      </c>
      <c r="I158" s="42" t="s">
        <v>519</v>
      </c>
      <c r="J158" s="2">
        <v>8</v>
      </c>
      <c r="K158" s="2">
        <v>8</v>
      </c>
      <c r="L158" s="2">
        <v>1</v>
      </c>
      <c r="M158" s="2">
        <v>0</v>
      </c>
      <c r="N158" s="2">
        <v>0</v>
      </c>
      <c r="O158" s="2">
        <v>0</v>
      </c>
      <c r="P158" s="2">
        <f t="shared" si="2"/>
        <v>17</v>
      </c>
    </row>
    <row r="159" spans="1:16" ht="24.75" customHeight="1">
      <c r="A159" s="39">
        <v>158</v>
      </c>
      <c r="B159" s="42" t="s">
        <v>731</v>
      </c>
      <c r="C159" s="2" t="s">
        <v>132</v>
      </c>
      <c r="D159" s="13" t="s">
        <v>732</v>
      </c>
      <c r="E159" s="18" t="s">
        <v>733</v>
      </c>
      <c r="F159" s="13" t="s">
        <v>734</v>
      </c>
      <c r="G159" s="13" t="s">
        <v>735</v>
      </c>
      <c r="H159" s="13" t="s">
        <v>736</v>
      </c>
      <c r="I159" s="42" t="s">
        <v>519</v>
      </c>
      <c r="J159" s="2">
        <v>11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f t="shared" si="2"/>
        <v>11</v>
      </c>
    </row>
    <row r="160" spans="1:16" ht="24.75" customHeight="1">
      <c r="A160" s="39">
        <v>159</v>
      </c>
      <c r="B160" s="51">
        <v>56234</v>
      </c>
      <c r="C160" s="2" t="s">
        <v>114</v>
      </c>
      <c r="D160" s="13" t="s">
        <v>737</v>
      </c>
      <c r="E160" s="18" t="s">
        <v>738</v>
      </c>
      <c r="F160" s="13" t="s">
        <v>739</v>
      </c>
      <c r="G160" s="13" t="s">
        <v>740</v>
      </c>
      <c r="H160" s="13" t="s">
        <v>741</v>
      </c>
      <c r="I160" s="48" t="s">
        <v>742</v>
      </c>
      <c r="J160" s="52">
        <v>45</v>
      </c>
      <c r="K160" s="52">
        <v>46</v>
      </c>
      <c r="L160" s="52">
        <v>20</v>
      </c>
      <c r="M160" s="52">
        <v>86</v>
      </c>
      <c r="N160" s="52">
        <v>60</v>
      </c>
      <c r="O160" s="52">
        <v>27</v>
      </c>
      <c r="P160" s="2">
        <f t="shared" si="2"/>
        <v>284</v>
      </c>
    </row>
    <row r="161" spans="1:16" ht="24.75" customHeight="1">
      <c r="A161" s="39">
        <v>160</v>
      </c>
      <c r="B161" s="51">
        <v>56278</v>
      </c>
      <c r="C161" s="2" t="s">
        <v>120</v>
      </c>
      <c r="D161" s="13" t="s">
        <v>743</v>
      </c>
      <c r="E161" s="18" t="s">
        <v>744</v>
      </c>
      <c r="F161" s="13" t="s">
        <v>745</v>
      </c>
      <c r="G161" s="13" t="s">
        <v>746</v>
      </c>
      <c r="H161" s="13" t="s">
        <v>742</v>
      </c>
      <c r="I161" s="48" t="s">
        <v>742</v>
      </c>
      <c r="J161" s="52">
        <v>33</v>
      </c>
      <c r="K161" s="52">
        <v>0</v>
      </c>
      <c r="L161" s="52">
        <v>0</v>
      </c>
      <c r="M161" s="52">
        <v>51</v>
      </c>
      <c r="N161" s="52">
        <v>22</v>
      </c>
      <c r="O161" s="2">
        <v>0</v>
      </c>
      <c r="P161" s="2">
        <f t="shared" si="2"/>
        <v>106</v>
      </c>
    </row>
    <row r="162" spans="1:16" ht="24.75" customHeight="1">
      <c r="A162" s="39">
        <v>161</v>
      </c>
      <c r="B162" s="51">
        <v>57390</v>
      </c>
      <c r="C162" s="2" t="s">
        <v>120</v>
      </c>
      <c r="D162" s="13" t="s">
        <v>747</v>
      </c>
      <c r="E162" s="18" t="s">
        <v>748</v>
      </c>
      <c r="F162" s="13" t="s">
        <v>749</v>
      </c>
      <c r="G162" s="13" t="s">
        <v>750</v>
      </c>
      <c r="H162" s="13" t="s">
        <v>750</v>
      </c>
      <c r="I162" s="48" t="s">
        <v>751</v>
      </c>
      <c r="J162" s="52">
        <v>51</v>
      </c>
      <c r="K162" s="52">
        <v>32</v>
      </c>
      <c r="L162" s="52">
        <v>17</v>
      </c>
      <c r="M162" s="52">
        <v>17</v>
      </c>
      <c r="N162" s="52">
        <v>23</v>
      </c>
      <c r="O162" s="52">
        <v>13</v>
      </c>
      <c r="P162" s="2">
        <f t="shared" si="2"/>
        <v>153</v>
      </c>
    </row>
    <row r="163" spans="1:16" ht="24.75" customHeight="1">
      <c r="A163" s="39">
        <v>162</v>
      </c>
      <c r="B163" s="51">
        <v>58842</v>
      </c>
      <c r="C163" s="2" t="s">
        <v>132</v>
      </c>
      <c r="D163" s="13" t="s">
        <v>752</v>
      </c>
      <c r="E163" s="18" t="s">
        <v>753</v>
      </c>
      <c r="F163" s="13" t="s">
        <v>754</v>
      </c>
      <c r="G163" s="13" t="s">
        <v>754</v>
      </c>
      <c r="H163" s="13" t="s">
        <v>755</v>
      </c>
      <c r="I163" s="48" t="s">
        <v>751</v>
      </c>
      <c r="J163" s="52">
        <v>34</v>
      </c>
      <c r="K163" s="52">
        <v>19</v>
      </c>
      <c r="L163" s="52">
        <v>14</v>
      </c>
      <c r="M163" s="2">
        <v>0</v>
      </c>
      <c r="N163" s="2">
        <v>0</v>
      </c>
      <c r="O163" s="2">
        <v>0</v>
      </c>
      <c r="P163" s="2">
        <f t="shared" si="2"/>
        <v>67</v>
      </c>
    </row>
    <row r="164" spans="1:16" ht="24.75" customHeight="1">
      <c r="A164" s="39">
        <v>163</v>
      </c>
      <c r="B164" s="51">
        <v>84623</v>
      </c>
      <c r="C164" s="2" t="s">
        <v>132</v>
      </c>
      <c r="D164" s="13" t="s">
        <v>756</v>
      </c>
      <c r="E164" s="18" t="s">
        <v>757</v>
      </c>
      <c r="F164" s="13" t="s">
        <v>758</v>
      </c>
      <c r="G164" s="13" t="s">
        <v>759</v>
      </c>
      <c r="H164" s="13" t="s">
        <v>755</v>
      </c>
      <c r="I164" s="48" t="s">
        <v>751</v>
      </c>
      <c r="J164" s="52">
        <v>24</v>
      </c>
      <c r="K164" s="52">
        <v>21</v>
      </c>
      <c r="L164" s="52">
        <v>25</v>
      </c>
      <c r="M164" s="2">
        <v>0</v>
      </c>
      <c r="N164" s="2">
        <v>0</v>
      </c>
      <c r="O164" s="2">
        <v>0</v>
      </c>
      <c r="P164" s="2">
        <f t="shared" si="2"/>
        <v>70</v>
      </c>
    </row>
    <row r="165" spans="1:16" ht="24.75" customHeight="1">
      <c r="A165" s="39">
        <v>164</v>
      </c>
      <c r="B165" s="51">
        <v>84625</v>
      </c>
      <c r="C165" s="2" t="s">
        <v>114</v>
      </c>
      <c r="D165" s="13" t="s">
        <v>760</v>
      </c>
      <c r="E165" s="18" t="s">
        <v>761</v>
      </c>
      <c r="F165" s="13" t="s">
        <v>762</v>
      </c>
      <c r="G165" s="13" t="s">
        <v>763</v>
      </c>
      <c r="H165" s="13" t="s">
        <v>755</v>
      </c>
      <c r="I165" s="48" t="s">
        <v>751</v>
      </c>
      <c r="J165" s="52">
        <v>38</v>
      </c>
      <c r="K165" s="52">
        <v>26</v>
      </c>
      <c r="L165" s="52">
        <v>30</v>
      </c>
      <c r="M165" s="52">
        <v>10</v>
      </c>
      <c r="N165" s="52">
        <v>18</v>
      </c>
      <c r="O165" s="52">
        <v>14</v>
      </c>
      <c r="P165" s="2">
        <f t="shared" si="2"/>
        <v>136</v>
      </c>
    </row>
    <row r="166" spans="1:16" ht="24.75" customHeight="1">
      <c r="A166" s="39">
        <v>165</v>
      </c>
      <c r="B166" s="51" t="s">
        <v>766</v>
      </c>
      <c r="C166" s="2" t="s">
        <v>132</v>
      </c>
      <c r="D166" s="13" t="s">
        <v>764</v>
      </c>
      <c r="E166" s="18" t="s">
        <v>765</v>
      </c>
      <c r="F166" s="13" t="s">
        <v>767</v>
      </c>
      <c r="G166" s="13" t="s">
        <v>768</v>
      </c>
      <c r="H166" s="13" t="s">
        <v>741</v>
      </c>
      <c r="I166" s="48" t="s">
        <v>742</v>
      </c>
      <c r="J166" s="52">
        <v>6</v>
      </c>
      <c r="K166" s="52">
        <v>6</v>
      </c>
      <c r="L166" s="52">
        <v>0</v>
      </c>
      <c r="M166" s="2">
        <v>0</v>
      </c>
      <c r="N166" s="2">
        <v>0</v>
      </c>
      <c r="O166" s="2">
        <v>0</v>
      </c>
      <c r="P166" s="2">
        <f t="shared" si="2"/>
        <v>12</v>
      </c>
    </row>
    <row r="167" spans="1:16" ht="24.75" customHeight="1">
      <c r="A167" s="39">
        <v>166</v>
      </c>
      <c r="B167" s="51">
        <v>51905</v>
      </c>
      <c r="C167" s="2" t="s">
        <v>132</v>
      </c>
      <c r="D167" s="13" t="s">
        <v>770</v>
      </c>
      <c r="E167" s="18" t="s">
        <v>771</v>
      </c>
      <c r="F167" s="13" t="s">
        <v>772</v>
      </c>
      <c r="G167" s="13" t="s">
        <v>773</v>
      </c>
      <c r="H167" s="13" t="s">
        <v>774</v>
      </c>
      <c r="I167" s="48" t="s">
        <v>742</v>
      </c>
      <c r="J167" s="52">
        <v>25</v>
      </c>
      <c r="K167" s="52">
        <v>38</v>
      </c>
      <c r="L167" s="52">
        <v>35</v>
      </c>
      <c r="M167" s="2">
        <v>0</v>
      </c>
      <c r="N167" s="2">
        <v>0</v>
      </c>
      <c r="O167" s="2">
        <v>0</v>
      </c>
      <c r="P167" s="2">
        <f t="shared" si="2"/>
        <v>98</v>
      </c>
    </row>
    <row r="168" spans="1:16" ht="24.75" customHeight="1">
      <c r="A168" s="39">
        <v>167</v>
      </c>
      <c r="B168" s="51">
        <v>51909</v>
      </c>
      <c r="C168" s="2" t="s">
        <v>132</v>
      </c>
      <c r="D168" s="13" t="s">
        <v>775</v>
      </c>
      <c r="E168" s="18" t="s">
        <v>771</v>
      </c>
      <c r="F168" s="13" t="s">
        <v>776</v>
      </c>
      <c r="G168" s="13" t="s">
        <v>777</v>
      </c>
      <c r="H168" s="13" t="s">
        <v>774</v>
      </c>
      <c r="I168" s="48" t="s">
        <v>14</v>
      </c>
      <c r="J168" s="52">
        <v>20</v>
      </c>
      <c r="K168" s="52">
        <v>0</v>
      </c>
      <c r="L168" s="52">
        <v>11</v>
      </c>
      <c r="M168" s="2">
        <v>0</v>
      </c>
      <c r="N168" s="2">
        <v>0</v>
      </c>
      <c r="O168" s="2">
        <v>0</v>
      </c>
      <c r="P168" s="2">
        <f t="shared" si="2"/>
        <v>31</v>
      </c>
    </row>
    <row r="169" spans="1:16" ht="24.75" customHeight="1">
      <c r="A169" s="39">
        <v>168</v>
      </c>
      <c r="B169" s="51" t="s">
        <v>778</v>
      </c>
      <c r="C169" s="2" t="s">
        <v>132</v>
      </c>
      <c r="D169" s="13" t="s">
        <v>779</v>
      </c>
      <c r="E169" s="18" t="s">
        <v>697</v>
      </c>
      <c r="F169" s="13" t="s">
        <v>780</v>
      </c>
      <c r="G169" s="13" t="s">
        <v>781</v>
      </c>
      <c r="H169" s="13" t="s">
        <v>774</v>
      </c>
      <c r="I169" s="48" t="s">
        <v>14</v>
      </c>
      <c r="J169" s="52">
        <v>5</v>
      </c>
      <c r="K169" s="52">
        <v>0</v>
      </c>
      <c r="L169" s="52">
        <v>0</v>
      </c>
      <c r="M169" s="2">
        <v>0</v>
      </c>
      <c r="N169" s="2">
        <v>0</v>
      </c>
      <c r="O169" s="2">
        <v>0</v>
      </c>
      <c r="P169" s="2">
        <f t="shared" si="2"/>
        <v>5</v>
      </c>
    </row>
    <row r="170" spans="1:16" ht="24.75" customHeight="1">
      <c r="A170" s="39">
        <v>169</v>
      </c>
      <c r="B170" s="51" t="s">
        <v>783</v>
      </c>
      <c r="C170" s="2" t="s">
        <v>132</v>
      </c>
      <c r="D170" s="13" t="s">
        <v>784</v>
      </c>
      <c r="E170" s="18" t="s">
        <v>697</v>
      </c>
      <c r="F170" s="13" t="s">
        <v>784</v>
      </c>
      <c r="G170" s="13" t="s">
        <v>773</v>
      </c>
      <c r="H170" s="13" t="s">
        <v>774</v>
      </c>
      <c r="I170" s="48" t="s">
        <v>14</v>
      </c>
      <c r="J170" s="52">
        <v>0</v>
      </c>
      <c r="K170" s="52">
        <v>0</v>
      </c>
      <c r="L170" s="52">
        <v>1</v>
      </c>
      <c r="M170" s="2">
        <v>0</v>
      </c>
      <c r="N170" s="2">
        <v>0</v>
      </c>
      <c r="O170" s="2">
        <v>0</v>
      </c>
      <c r="P170" s="2">
        <f t="shared" si="2"/>
        <v>1</v>
      </c>
    </row>
    <row r="171" spans="1:16" ht="24.75" customHeight="1">
      <c r="A171" s="39">
        <v>170</v>
      </c>
      <c r="B171" s="51" t="s">
        <v>785</v>
      </c>
      <c r="C171" s="2" t="s">
        <v>132</v>
      </c>
      <c r="D171" s="13" t="s">
        <v>786</v>
      </c>
      <c r="E171" s="18" t="s">
        <v>697</v>
      </c>
      <c r="F171" s="13" t="s">
        <v>787</v>
      </c>
      <c r="G171" s="13" t="s">
        <v>788</v>
      </c>
      <c r="H171" s="13" t="s">
        <v>774</v>
      </c>
      <c r="I171" s="48" t="s">
        <v>14</v>
      </c>
      <c r="J171" s="52">
        <v>6</v>
      </c>
      <c r="K171" s="52">
        <v>6</v>
      </c>
      <c r="L171" s="52">
        <v>3</v>
      </c>
      <c r="M171" s="2">
        <v>0</v>
      </c>
      <c r="N171" s="2">
        <v>0</v>
      </c>
      <c r="O171" s="2">
        <v>0</v>
      </c>
      <c r="P171" s="2">
        <f t="shared" si="2"/>
        <v>15</v>
      </c>
    </row>
    <row r="172" spans="1:16" ht="24.75" customHeight="1">
      <c r="A172" s="39">
        <v>171</v>
      </c>
      <c r="B172" s="51" t="s">
        <v>789</v>
      </c>
      <c r="C172" s="2" t="s">
        <v>132</v>
      </c>
      <c r="D172" s="13" t="s">
        <v>790</v>
      </c>
      <c r="E172" s="18" t="s">
        <v>697</v>
      </c>
      <c r="F172" s="13" t="s">
        <v>790</v>
      </c>
      <c r="G172" s="13" t="s">
        <v>788</v>
      </c>
      <c r="H172" s="13" t="s">
        <v>774</v>
      </c>
      <c r="I172" s="48" t="s">
        <v>14</v>
      </c>
      <c r="J172" s="52">
        <v>2</v>
      </c>
      <c r="K172" s="52">
        <v>5</v>
      </c>
      <c r="L172" s="52">
        <v>2</v>
      </c>
      <c r="M172" s="2">
        <v>0</v>
      </c>
      <c r="N172" s="2">
        <v>0</v>
      </c>
      <c r="O172" s="2">
        <v>0</v>
      </c>
      <c r="P172" s="2">
        <f t="shared" si="2"/>
        <v>9</v>
      </c>
    </row>
    <row r="173" spans="1:16" ht="24.75" customHeight="1">
      <c r="A173" s="39">
        <v>172</v>
      </c>
      <c r="B173" s="51" t="s">
        <v>791</v>
      </c>
      <c r="C173" s="2" t="s">
        <v>132</v>
      </c>
      <c r="D173" s="13" t="s">
        <v>792</v>
      </c>
      <c r="E173" s="18" t="s">
        <v>697</v>
      </c>
      <c r="F173" s="13" t="s">
        <v>792</v>
      </c>
      <c r="G173" s="13" t="s">
        <v>788</v>
      </c>
      <c r="H173" s="13" t="s">
        <v>774</v>
      </c>
      <c r="I173" s="48" t="s">
        <v>14</v>
      </c>
      <c r="J173" s="52">
        <v>0</v>
      </c>
      <c r="K173" s="52">
        <v>2</v>
      </c>
      <c r="L173" s="52">
        <v>0</v>
      </c>
      <c r="M173" s="2">
        <v>0</v>
      </c>
      <c r="N173" s="2">
        <v>0</v>
      </c>
      <c r="O173" s="2">
        <v>0</v>
      </c>
      <c r="P173" s="2">
        <f t="shared" si="2"/>
        <v>2</v>
      </c>
    </row>
    <row r="174" spans="1:16" ht="24.75" customHeight="1">
      <c r="A174" s="39">
        <v>173</v>
      </c>
      <c r="B174" s="51" t="s">
        <v>793</v>
      </c>
      <c r="C174" s="2" t="s">
        <v>132</v>
      </c>
      <c r="D174" s="13" t="s">
        <v>794</v>
      </c>
      <c r="E174" s="18" t="s">
        <v>697</v>
      </c>
      <c r="F174" s="13" t="s">
        <v>795</v>
      </c>
      <c r="G174" s="13" t="s">
        <v>782</v>
      </c>
      <c r="H174" s="13" t="s">
        <v>774</v>
      </c>
      <c r="I174" s="48" t="s">
        <v>14</v>
      </c>
      <c r="J174" s="52">
        <v>0</v>
      </c>
      <c r="K174" s="52">
        <v>0</v>
      </c>
      <c r="L174" s="52">
        <v>1</v>
      </c>
      <c r="M174" s="2">
        <v>0</v>
      </c>
      <c r="N174" s="2">
        <v>0</v>
      </c>
      <c r="O174" s="2">
        <v>0</v>
      </c>
      <c r="P174" s="2">
        <f t="shared" si="2"/>
        <v>1</v>
      </c>
    </row>
    <row r="175" spans="1:16" ht="24.75" customHeight="1">
      <c r="A175" s="39">
        <v>174</v>
      </c>
      <c r="B175" s="51" t="s">
        <v>796</v>
      </c>
      <c r="C175" s="2" t="s">
        <v>132</v>
      </c>
      <c r="D175" s="13" t="s">
        <v>797</v>
      </c>
      <c r="E175" s="18" t="s">
        <v>697</v>
      </c>
      <c r="F175" s="13" t="s">
        <v>797</v>
      </c>
      <c r="G175" s="13" t="s">
        <v>782</v>
      </c>
      <c r="H175" s="13" t="s">
        <v>774</v>
      </c>
      <c r="I175" s="48" t="s">
        <v>14</v>
      </c>
      <c r="J175" s="52">
        <v>0</v>
      </c>
      <c r="K175" s="52">
        <v>0</v>
      </c>
      <c r="L175" s="52">
        <v>1</v>
      </c>
      <c r="M175" s="2">
        <v>0</v>
      </c>
      <c r="N175" s="2">
        <v>0</v>
      </c>
      <c r="O175" s="2">
        <v>0</v>
      </c>
      <c r="P175" s="2">
        <f t="shared" ref="P175:P237" si="3">SUM(J175:O175)</f>
        <v>1</v>
      </c>
    </row>
    <row r="176" spans="1:16" ht="24.75" customHeight="1">
      <c r="A176" s="39">
        <v>175</v>
      </c>
      <c r="B176" s="51" t="s">
        <v>798</v>
      </c>
      <c r="C176" s="2" t="s">
        <v>132</v>
      </c>
      <c r="D176" s="13" t="s">
        <v>799</v>
      </c>
      <c r="E176" s="18" t="s">
        <v>697</v>
      </c>
      <c r="F176" s="13" t="s">
        <v>799</v>
      </c>
      <c r="G176" s="13" t="s">
        <v>773</v>
      </c>
      <c r="H176" s="13" t="s">
        <v>774</v>
      </c>
      <c r="I176" s="48" t="s">
        <v>14</v>
      </c>
      <c r="J176" s="52">
        <v>2</v>
      </c>
      <c r="K176" s="52">
        <v>1</v>
      </c>
      <c r="L176" s="52">
        <v>0</v>
      </c>
      <c r="M176" s="2">
        <v>0</v>
      </c>
      <c r="N176" s="2">
        <v>0</v>
      </c>
      <c r="O176" s="2">
        <v>0</v>
      </c>
      <c r="P176" s="2">
        <f t="shared" si="3"/>
        <v>3</v>
      </c>
    </row>
    <row r="177" spans="1:16" ht="24.75" customHeight="1">
      <c r="A177" s="39">
        <v>176</v>
      </c>
      <c r="B177" s="51" t="s">
        <v>800</v>
      </c>
      <c r="C177" s="2" t="s">
        <v>132</v>
      </c>
      <c r="D177" s="13" t="s">
        <v>801</v>
      </c>
      <c r="E177" s="18" t="s">
        <v>697</v>
      </c>
      <c r="F177" s="13" t="s">
        <v>801</v>
      </c>
      <c r="G177" s="13" t="s">
        <v>802</v>
      </c>
      <c r="H177" s="13" t="s">
        <v>774</v>
      </c>
      <c r="I177" s="48" t="s">
        <v>14</v>
      </c>
      <c r="J177" s="52">
        <v>5</v>
      </c>
      <c r="K177" s="52">
        <v>2</v>
      </c>
      <c r="L177" s="52">
        <v>3</v>
      </c>
      <c r="M177" s="2">
        <v>0</v>
      </c>
      <c r="N177" s="2">
        <v>0</v>
      </c>
      <c r="O177" s="2">
        <v>0</v>
      </c>
      <c r="P177" s="2">
        <f t="shared" si="3"/>
        <v>10</v>
      </c>
    </row>
    <row r="178" spans="1:16" ht="24.75" customHeight="1">
      <c r="A178" s="39">
        <v>177</v>
      </c>
      <c r="B178" s="51" t="s">
        <v>803</v>
      </c>
      <c r="C178" s="2" t="s">
        <v>295</v>
      </c>
      <c r="D178" s="13" t="s">
        <v>804</v>
      </c>
      <c r="E178" s="18" t="s">
        <v>805</v>
      </c>
      <c r="F178" s="13" t="s">
        <v>804</v>
      </c>
      <c r="G178" s="13" t="s">
        <v>806</v>
      </c>
      <c r="H178" s="13" t="s">
        <v>774</v>
      </c>
      <c r="I178" s="48" t="s">
        <v>14</v>
      </c>
      <c r="J178" s="52">
        <v>13</v>
      </c>
      <c r="K178" s="52">
        <v>19</v>
      </c>
      <c r="L178" s="52">
        <v>22</v>
      </c>
      <c r="M178" s="2">
        <v>0</v>
      </c>
      <c r="N178" s="2">
        <v>0</v>
      </c>
      <c r="O178" s="2">
        <v>0</v>
      </c>
      <c r="P178" s="2">
        <f t="shared" si="3"/>
        <v>54</v>
      </c>
    </row>
    <row r="179" spans="1:16" ht="24.75" customHeight="1">
      <c r="A179" s="39">
        <v>178</v>
      </c>
      <c r="B179" s="51" t="s">
        <v>807</v>
      </c>
      <c r="C179" s="2" t="s">
        <v>295</v>
      </c>
      <c r="D179" s="13" t="s">
        <v>808</v>
      </c>
      <c r="E179" s="18" t="s">
        <v>805</v>
      </c>
      <c r="F179" s="13" t="s">
        <v>809</v>
      </c>
      <c r="G179" s="13" t="s">
        <v>773</v>
      </c>
      <c r="H179" s="13" t="s">
        <v>774</v>
      </c>
      <c r="I179" s="48" t="s">
        <v>14</v>
      </c>
      <c r="J179" s="52">
        <v>22</v>
      </c>
      <c r="K179" s="52">
        <v>28</v>
      </c>
      <c r="L179" s="52">
        <v>30</v>
      </c>
      <c r="M179" s="2">
        <v>0</v>
      </c>
      <c r="N179" s="2">
        <v>0</v>
      </c>
      <c r="O179" s="2">
        <v>0</v>
      </c>
      <c r="P179" s="2">
        <f t="shared" si="3"/>
        <v>80</v>
      </c>
    </row>
    <row r="180" spans="1:16" ht="24.75" customHeight="1">
      <c r="A180" s="39">
        <v>179</v>
      </c>
      <c r="B180" s="51" t="s">
        <v>810</v>
      </c>
      <c r="C180" s="2" t="s">
        <v>295</v>
      </c>
      <c r="D180" s="13" t="s">
        <v>811</v>
      </c>
      <c r="E180" s="18" t="s">
        <v>805</v>
      </c>
      <c r="F180" s="13" t="s">
        <v>812</v>
      </c>
      <c r="G180" s="13" t="s">
        <v>777</v>
      </c>
      <c r="H180" s="13" t="s">
        <v>774</v>
      </c>
      <c r="I180" s="48" t="s">
        <v>14</v>
      </c>
      <c r="J180" s="52">
        <v>19</v>
      </c>
      <c r="K180" s="52">
        <v>14</v>
      </c>
      <c r="L180" s="52">
        <v>10</v>
      </c>
      <c r="M180" s="2">
        <v>0</v>
      </c>
      <c r="N180" s="2">
        <v>0</v>
      </c>
      <c r="O180" s="2">
        <v>0</v>
      </c>
      <c r="P180" s="2">
        <f t="shared" si="3"/>
        <v>43</v>
      </c>
    </row>
    <row r="181" spans="1:16" ht="24.75" customHeight="1">
      <c r="A181" s="39">
        <v>180</v>
      </c>
      <c r="B181" s="51" t="s">
        <v>813</v>
      </c>
      <c r="C181" s="2" t="s">
        <v>295</v>
      </c>
      <c r="D181" s="13" t="s">
        <v>814</v>
      </c>
      <c r="E181" s="18" t="s">
        <v>805</v>
      </c>
      <c r="F181" s="13" t="s">
        <v>814</v>
      </c>
      <c r="G181" s="13" t="s">
        <v>788</v>
      </c>
      <c r="H181" s="13" t="s">
        <v>774</v>
      </c>
      <c r="I181" s="48" t="s">
        <v>14</v>
      </c>
      <c r="J181" s="52">
        <v>15</v>
      </c>
      <c r="K181" s="52">
        <v>13</v>
      </c>
      <c r="L181" s="52">
        <v>14</v>
      </c>
      <c r="M181" s="2">
        <v>0</v>
      </c>
      <c r="N181" s="2">
        <v>0</v>
      </c>
      <c r="O181" s="2">
        <v>0</v>
      </c>
      <c r="P181" s="2">
        <f t="shared" si="3"/>
        <v>42</v>
      </c>
    </row>
    <row r="182" spans="1:16" ht="24.75" customHeight="1">
      <c r="A182" s="39">
        <v>181</v>
      </c>
      <c r="B182" s="51" t="s">
        <v>815</v>
      </c>
      <c r="C182" s="2" t="s">
        <v>295</v>
      </c>
      <c r="D182" s="13" t="s">
        <v>816</v>
      </c>
      <c r="E182" s="18" t="s">
        <v>805</v>
      </c>
      <c r="F182" s="13" t="s">
        <v>817</v>
      </c>
      <c r="G182" s="13" t="s">
        <v>818</v>
      </c>
      <c r="H182" s="13" t="s">
        <v>774</v>
      </c>
      <c r="I182" s="48" t="s">
        <v>14</v>
      </c>
      <c r="J182" s="52">
        <v>17</v>
      </c>
      <c r="K182" s="52">
        <v>11</v>
      </c>
      <c r="L182" s="52">
        <v>18</v>
      </c>
      <c r="M182" s="2">
        <v>0</v>
      </c>
      <c r="N182" s="2">
        <v>0</v>
      </c>
      <c r="O182" s="2">
        <v>0</v>
      </c>
      <c r="P182" s="2">
        <f t="shared" si="3"/>
        <v>46</v>
      </c>
    </row>
    <row r="183" spans="1:16" ht="24.75" customHeight="1">
      <c r="A183" s="39">
        <v>182</v>
      </c>
      <c r="B183" s="51" t="s">
        <v>819</v>
      </c>
      <c r="C183" s="2" t="s">
        <v>295</v>
      </c>
      <c r="D183" s="13" t="s">
        <v>820</v>
      </c>
      <c r="E183" s="18" t="s">
        <v>805</v>
      </c>
      <c r="F183" s="13" t="s">
        <v>820</v>
      </c>
      <c r="G183" s="13" t="s">
        <v>802</v>
      </c>
      <c r="H183" s="13" t="s">
        <v>774</v>
      </c>
      <c r="I183" s="48" t="s">
        <v>14</v>
      </c>
      <c r="J183" s="52">
        <v>20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f t="shared" si="3"/>
        <v>20</v>
      </c>
    </row>
    <row r="184" spans="1:16" ht="24.75" customHeight="1">
      <c r="A184" s="39">
        <v>183</v>
      </c>
      <c r="B184" s="51" t="s">
        <v>821</v>
      </c>
      <c r="C184" s="2" t="s">
        <v>295</v>
      </c>
      <c r="D184" s="13" t="s">
        <v>822</v>
      </c>
      <c r="E184" s="18" t="s">
        <v>805</v>
      </c>
      <c r="F184" s="13" t="s">
        <v>823</v>
      </c>
      <c r="G184" s="13" t="s">
        <v>774</v>
      </c>
      <c r="H184" s="13" t="s">
        <v>774</v>
      </c>
      <c r="I184" s="48" t="s">
        <v>14</v>
      </c>
      <c r="J184" s="52">
        <v>24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f t="shared" si="3"/>
        <v>24</v>
      </c>
    </row>
    <row r="185" spans="1:16" ht="24.75" customHeight="1">
      <c r="A185" s="39">
        <v>184</v>
      </c>
      <c r="B185" s="51" t="s">
        <v>824</v>
      </c>
      <c r="C185" s="2" t="s">
        <v>295</v>
      </c>
      <c r="D185" s="13" t="s">
        <v>825</v>
      </c>
      <c r="E185" s="18" t="s">
        <v>805</v>
      </c>
      <c r="F185" s="13" t="s">
        <v>826</v>
      </c>
      <c r="G185" s="13" t="s">
        <v>774</v>
      </c>
      <c r="H185" s="13" t="s">
        <v>774</v>
      </c>
      <c r="I185" s="48" t="s">
        <v>14</v>
      </c>
      <c r="J185" s="52">
        <v>15</v>
      </c>
      <c r="K185" s="52">
        <v>36</v>
      </c>
      <c r="L185" s="52">
        <v>0</v>
      </c>
      <c r="M185" s="2">
        <v>0</v>
      </c>
      <c r="N185" s="2">
        <v>0</v>
      </c>
      <c r="O185" s="2">
        <v>0</v>
      </c>
      <c r="P185" s="2">
        <f t="shared" si="3"/>
        <v>51</v>
      </c>
    </row>
    <row r="186" spans="1:16" ht="24.75" customHeight="1">
      <c r="A186" s="39">
        <v>185</v>
      </c>
      <c r="B186" s="51" t="s">
        <v>827</v>
      </c>
      <c r="C186" s="2" t="s">
        <v>132</v>
      </c>
      <c r="D186" s="13" t="s">
        <v>828</v>
      </c>
      <c r="E186" s="18" t="s">
        <v>829</v>
      </c>
      <c r="F186" s="13" t="s">
        <v>830</v>
      </c>
      <c r="G186" s="13">
        <v>3</v>
      </c>
      <c r="H186" s="13" t="s">
        <v>742</v>
      </c>
      <c r="I186" s="48" t="s">
        <v>742</v>
      </c>
      <c r="J186" s="2">
        <v>12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f t="shared" si="3"/>
        <v>12</v>
      </c>
    </row>
    <row r="187" spans="1:16" ht="24.75" customHeight="1">
      <c r="A187" s="39">
        <v>186</v>
      </c>
      <c r="B187" s="53">
        <v>60494</v>
      </c>
      <c r="C187" s="54" t="s">
        <v>120</v>
      </c>
      <c r="D187" s="53" t="s">
        <v>831</v>
      </c>
      <c r="E187" s="53" t="s">
        <v>832</v>
      </c>
      <c r="F187" s="13" t="s">
        <v>833</v>
      </c>
      <c r="G187" s="13" t="s">
        <v>165</v>
      </c>
      <c r="H187" s="13" t="s">
        <v>77</v>
      </c>
      <c r="I187" s="48" t="s">
        <v>77</v>
      </c>
      <c r="J187" s="55">
        <v>32</v>
      </c>
      <c r="K187" s="55">
        <v>0</v>
      </c>
      <c r="L187" s="55">
        <v>0</v>
      </c>
      <c r="M187" s="55">
        <v>60</v>
      </c>
      <c r="N187" s="55">
        <v>31</v>
      </c>
      <c r="O187" s="55">
        <v>30</v>
      </c>
      <c r="P187" s="2">
        <f t="shared" si="3"/>
        <v>153</v>
      </c>
    </row>
    <row r="188" spans="1:16" ht="24.75" customHeight="1">
      <c r="A188" s="39">
        <v>187</v>
      </c>
      <c r="B188" s="53">
        <v>51724</v>
      </c>
      <c r="C188" s="54" t="s">
        <v>120</v>
      </c>
      <c r="D188" s="56" t="s">
        <v>834</v>
      </c>
      <c r="E188" s="57" t="s">
        <v>835</v>
      </c>
      <c r="F188" s="13" t="s">
        <v>836</v>
      </c>
      <c r="G188" s="13" t="s">
        <v>230</v>
      </c>
      <c r="H188" s="13" t="s">
        <v>77</v>
      </c>
      <c r="I188" s="48" t="s">
        <v>77</v>
      </c>
      <c r="J188" s="55">
        <v>35</v>
      </c>
      <c r="K188" s="55">
        <v>31</v>
      </c>
      <c r="L188" s="55">
        <v>16</v>
      </c>
      <c r="M188" s="55">
        <v>49</v>
      </c>
      <c r="N188" s="55">
        <v>44</v>
      </c>
      <c r="O188" s="58">
        <v>12</v>
      </c>
      <c r="P188" s="2">
        <f t="shared" si="3"/>
        <v>187</v>
      </c>
    </row>
    <row r="189" spans="1:16" ht="24.75" customHeight="1">
      <c r="A189" s="39">
        <v>188</v>
      </c>
      <c r="B189" s="50" t="s">
        <v>837</v>
      </c>
      <c r="C189" s="54" t="s">
        <v>132</v>
      </c>
      <c r="D189" s="56" t="s">
        <v>838</v>
      </c>
      <c r="E189" s="57" t="s">
        <v>839</v>
      </c>
      <c r="F189" s="13" t="s">
        <v>840</v>
      </c>
      <c r="G189" s="13" t="s">
        <v>841</v>
      </c>
      <c r="H189" s="13" t="s">
        <v>77</v>
      </c>
      <c r="I189" s="48" t="s">
        <v>77</v>
      </c>
      <c r="J189" s="55">
        <v>17</v>
      </c>
      <c r="K189" s="55">
        <v>6</v>
      </c>
      <c r="L189" s="55">
        <v>11</v>
      </c>
      <c r="M189" s="55">
        <v>0</v>
      </c>
      <c r="N189" s="55">
        <v>0</v>
      </c>
      <c r="O189" s="55">
        <v>0</v>
      </c>
      <c r="P189" s="2">
        <f t="shared" si="3"/>
        <v>34</v>
      </c>
    </row>
    <row r="190" spans="1:16" ht="24.75" customHeight="1">
      <c r="A190" s="39">
        <v>189</v>
      </c>
      <c r="B190" s="50">
        <v>50018</v>
      </c>
      <c r="C190" s="54" t="s">
        <v>132</v>
      </c>
      <c r="D190" s="56" t="s">
        <v>842</v>
      </c>
      <c r="E190" s="57" t="s">
        <v>843</v>
      </c>
      <c r="F190" s="13" t="s">
        <v>844</v>
      </c>
      <c r="G190" s="13" t="s">
        <v>845</v>
      </c>
      <c r="H190" s="13" t="s">
        <v>77</v>
      </c>
      <c r="I190" s="48" t="s">
        <v>77</v>
      </c>
      <c r="J190" s="55">
        <v>20</v>
      </c>
      <c r="K190" s="55">
        <v>10</v>
      </c>
      <c r="L190" s="55">
        <v>5</v>
      </c>
      <c r="M190" s="55">
        <v>0</v>
      </c>
      <c r="N190" s="55">
        <v>0</v>
      </c>
      <c r="O190" s="55">
        <v>0</v>
      </c>
      <c r="P190" s="2">
        <f t="shared" si="3"/>
        <v>35</v>
      </c>
    </row>
    <row r="191" spans="1:16" ht="24.75" customHeight="1">
      <c r="A191" s="39">
        <v>190</v>
      </c>
      <c r="B191" s="53" t="s">
        <v>846</v>
      </c>
      <c r="C191" s="54" t="s">
        <v>132</v>
      </c>
      <c r="D191" s="56" t="s">
        <v>847</v>
      </c>
      <c r="E191" s="57" t="s">
        <v>848</v>
      </c>
      <c r="F191" s="13" t="s">
        <v>849</v>
      </c>
      <c r="G191" s="13" t="s">
        <v>77</v>
      </c>
      <c r="H191" s="13" t="s">
        <v>77</v>
      </c>
      <c r="I191" s="48" t="s">
        <v>77</v>
      </c>
      <c r="J191" s="55">
        <v>17</v>
      </c>
      <c r="K191" s="55">
        <v>14</v>
      </c>
      <c r="L191" s="55">
        <v>8</v>
      </c>
      <c r="M191" s="55">
        <v>0</v>
      </c>
      <c r="N191" s="55">
        <v>0</v>
      </c>
      <c r="O191" s="55">
        <v>0</v>
      </c>
      <c r="P191" s="2">
        <f t="shared" si="3"/>
        <v>39</v>
      </c>
    </row>
    <row r="192" spans="1:16" ht="24.75" customHeight="1">
      <c r="A192" s="39">
        <v>191</v>
      </c>
      <c r="B192" s="53" t="s">
        <v>850</v>
      </c>
      <c r="C192" s="54" t="s">
        <v>132</v>
      </c>
      <c r="D192" s="53" t="s">
        <v>851</v>
      </c>
      <c r="E192" s="53" t="s">
        <v>852</v>
      </c>
      <c r="F192" s="13" t="s">
        <v>853</v>
      </c>
      <c r="G192" s="13" t="s">
        <v>854</v>
      </c>
      <c r="H192" s="13" t="s">
        <v>77</v>
      </c>
      <c r="I192" s="48" t="s">
        <v>77</v>
      </c>
      <c r="J192" s="55">
        <v>20</v>
      </c>
      <c r="K192" s="55">
        <v>15</v>
      </c>
      <c r="L192" s="55">
        <v>0</v>
      </c>
      <c r="M192" s="55">
        <v>0</v>
      </c>
      <c r="N192" s="55">
        <v>0</v>
      </c>
      <c r="O192" s="55">
        <v>0</v>
      </c>
      <c r="P192" s="2">
        <f t="shared" si="3"/>
        <v>35</v>
      </c>
    </row>
    <row r="193" spans="1:16" ht="24.75" customHeight="1">
      <c r="A193" s="39">
        <v>192</v>
      </c>
      <c r="B193" s="53" t="s">
        <v>855</v>
      </c>
      <c r="C193" s="54" t="s">
        <v>132</v>
      </c>
      <c r="D193" s="53" t="s">
        <v>847</v>
      </c>
      <c r="E193" s="57" t="s">
        <v>848</v>
      </c>
      <c r="F193" s="13" t="s">
        <v>856</v>
      </c>
      <c r="G193" s="13" t="s">
        <v>857</v>
      </c>
      <c r="H193" s="13" t="s">
        <v>77</v>
      </c>
      <c r="I193" s="48" t="s">
        <v>77</v>
      </c>
      <c r="J193" s="55">
        <v>10</v>
      </c>
      <c r="K193" s="55">
        <v>2</v>
      </c>
      <c r="L193" s="55">
        <v>0</v>
      </c>
      <c r="M193" s="55">
        <v>0</v>
      </c>
      <c r="N193" s="55">
        <v>0</v>
      </c>
      <c r="O193" s="55">
        <v>0</v>
      </c>
      <c r="P193" s="2">
        <f t="shared" si="3"/>
        <v>12</v>
      </c>
    </row>
    <row r="194" spans="1:16" ht="24.75" customHeight="1">
      <c r="A194" s="39">
        <v>193</v>
      </c>
      <c r="B194" s="53" t="s">
        <v>858</v>
      </c>
      <c r="C194" s="54" t="s">
        <v>132</v>
      </c>
      <c r="D194" s="53" t="s">
        <v>859</v>
      </c>
      <c r="E194" s="57" t="s">
        <v>765</v>
      </c>
      <c r="F194" s="13" t="s">
        <v>860</v>
      </c>
      <c r="G194" s="13" t="s">
        <v>861</v>
      </c>
      <c r="H194" s="13" t="s">
        <v>862</v>
      </c>
      <c r="I194" s="48" t="s">
        <v>77</v>
      </c>
      <c r="J194" s="55">
        <v>5</v>
      </c>
      <c r="K194" s="55">
        <v>0</v>
      </c>
      <c r="L194" s="55">
        <v>0</v>
      </c>
      <c r="M194" s="55">
        <v>0</v>
      </c>
      <c r="N194" s="55">
        <v>0</v>
      </c>
      <c r="O194" s="55">
        <v>0</v>
      </c>
      <c r="P194" s="2">
        <f t="shared" si="3"/>
        <v>5</v>
      </c>
    </row>
    <row r="195" spans="1:16" ht="24.75" customHeight="1">
      <c r="A195" s="39">
        <v>194</v>
      </c>
      <c r="B195" s="53">
        <v>54828</v>
      </c>
      <c r="C195" s="54" t="s">
        <v>132</v>
      </c>
      <c r="D195" s="53" t="s">
        <v>863</v>
      </c>
      <c r="E195" s="57" t="s">
        <v>864</v>
      </c>
      <c r="F195" s="13" t="s">
        <v>865</v>
      </c>
      <c r="G195" s="13" t="s">
        <v>866</v>
      </c>
      <c r="H195" s="13" t="s">
        <v>867</v>
      </c>
      <c r="I195" s="45" t="s">
        <v>868</v>
      </c>
      <c r="J195" s="55">
        <v>14</v>
      </c>
      <c r="K195" s="55">
        <v>17</v>
      </c>
      <c r="L195" s="55">
        <v>18</v>
      </c>
      <c r="M195" s="55">
        <v>0</v>
      </c>
      <c r="N195" s="55">
        <v>0</v>
      </c>
      <c r="O195" s="55">
        <v>0</v>
      </c>
      <c r="P195" s="2">
        <f t="shared" si="3"/>
        <v>49</v>
      </c>
    </row>
    <row r="196" spans="1:16" ht="24.75" customHeight="1">
      <c r="A196" s="39">
        <v>195</v>
      </c>
      <c r="B196" s="53">
        <v>54866</v>
      </c>
      <c r="C196" s="54" t="s">
        <v>132</v>
      </c>
      <c r="D196" s="53" t="s">
        <v>869</v>
      </c>
      <c r="E196" s="57" t="s">
        <v>870</v>
      </c>
      <c r="F196" s="13" t="s">
        <v>871</v>
      </c>
      <c r="G196" s="13" t="s">
        <v>872</v>
      </c>
      <c r="H196" s="13" t="s">
        <v>873</v>
      </c>
      <c r="I196" s="45" t="s">
        <v>868</v>
      </c>
      <c r="J196" s="55">
        <v>26</v>
      </c>
      <c r="K196" s="55">
        <v>25</v>
      </c>
      <c r="L196" s="55">
        <v>23</v>
      </c>
      <c r="M196" s="55">
        <v>0</v>
      </c>
      <c r="N196" s="55">
        <v>0</v>
      </c>
      <c r="O196" s="55">
        <v>0</v>
      </c>
      <c r="P196" s="2">
        <f t="shared" si="3"/>
        <v>74</v>
      </c>
    </row>
    <row r="197" spans="1:16" ht="24.75" customHeight="1">
      <c r="A197" s="39">
        <v>196</v>
      </c>
      <c r="B197" s="53">
        <v>54881</v>
      </c>
      <c r="C197" s="54" t="s">
        <v>132</v>
      </c>
      <c r="D197" s="53" t="s">
        <v>874</v>
      </c>
      <c r="E197" s="57" t="s">
        <v>875</v>
      </c>
      <c r="F197" s="13" t="s">
        <v>876</v>
      </c>
      <c r="G197" s="13" t="s">
        <v>230</v>
      </c>
      <c r="H197" s="13" t="s">
        <v>559</v>
      </c>
      <c r="I197" s="45" t="s">
        <v>868</v>
      </c>
      <c r="J197" s="55">
        <v>47</v>
      </c>
      <c r="K197" s="55">
        <v>25</v>
      </c>
      <c r="L197" s="55">
        <v>23</v>
      </c>
      <c r="M197" s="55">
        <v>0</v>
      </c>
      <c r="N197" s="55">
        <v>0</v>
      </c>
      <c r="O197" s="55">
        <v>0</v>
      </c>
      <c r="P197" s="2">
        <f t="shared" si="3"/>
        <v>95</v>
      </c>
    </row>
    <row r="198" spans="1:16" ht="24.75" customHeight="1">
      <c r="A198" s="39">
        <v>197</v>
      </c>
      <c r="B198" s="53">
        <v>54900</v>
      </c>
      <c r="C198" s="54" t="s">
        <v>132</v>
      </c>
      <c r="D198" s="53" t="s">
        <v>877</v>
      </c>
      <c r="E198" s="57" t="s">
        <v>878</v>
      </c>
      <c r="F198" s="13" t="s">
        <v>879</v>
      </c>
      <c r="G198" s="13" t="s">
        <v>866</v>
      </c>
      <c r="H198" s="13" t="s">
        <v>867</v>
      </c>
      <c r="I198" s="45" t="s">
        <v>868</v>
      </c>
      <c r="J198" s="55">
        <v>58</v>
      </c>
      <c r="K198" s="55">
        <v>23</v>
      </c>
      <c r="L198" s="55">
        <v>26</v>
      </c>
      <c r="M198" s="55">
        <v>0</v>
      </c>
      <c r="N198" s="55">
        <v>0</v>
      </c>
      <c r="O198" s="55">
        <v>0</v>
      </c>
      <c r="P198" s="2">
        <f t="shared" si="3"/>
        <v>107</v>
      </c>
    </row>
    <row r="199" spans="1:16" ht="24.75" customHeight="1">
      <c r="A199" s="39">
        <v>198</v>
      </c>
      <c r="B199" s="53">
        <v>60111</v>
      </c>
      <c r="C199" s="54" t="s">
        <v>120</v>
      </c>
      <c r="D199" s="53" t="s">
        <v>880</v>
      </c>
      <c r="E199" s="57" t="s">
        <v>881</v>
      </c>
      <c r="F199" s="13" t="s">
        <v>882</v>
      </c>
      <c r="G199" s="13" t="s">
        <v>883</v>
      </c>
      <c r="H199" s="13" t="s">
        <v>559</v>
      </c>
      <c r="I199" s="45" t="s">
        <v>868</v>
      </c>
      <c r="J199" s="55">
        <v>42</v>
      </c>
      <c r="K199" s="55">
        <v>32</v>
      </c>
      <c r="L199" s="55">
        <v>37</v>
      </c>
      <c r="M199" s="55">
        <v>0</v>
      </c>
      <c r="N199" s="55">
        <v>0</v>
      </c>
      <c r="O199" s="55">
        <v>0</v>
      </c>
      <c r="P199" s="2">
        <f t="shared" si="3"/>
        <v>111</v>
      </c>
    </row>
    <row r="200" spans="1:16" ht="24.75" customHeight="1">
      <c r="A200" s="39">
        <v>199</v>
      </c>
      <c r="B200" s="53">
        <v>80517</v>
      </c>
      <c r="C200" s="54" t="s">
        <v>120</v>
      </c>
      <c r="D200" s="53" t="s">
        <v>884</v>
      </c>
      <c r="E200" s="57" t="s">
        <v>885</v>
      </c>
      <c r="F200" s="13" t="s">
        <v>886</v>
      </c>
      <c r="G200" s="13" t="s">
        <v>867</v>
      </c>
      <c r="H200" s="13" t="s">
        <v>867</v>
      </c>
      <c r="I200" s="45" t="s">
        <v>868</v>
      </c>
      <c r="J200" s="55">
        <v>45</v>
      </c>
      <c r="K200" s="55">
        <v>32</v>
      </c>
      <c r="L200" s="55">
        <v>37</v>
      </c>
      <c r="M200" s="55">
        <v>20</v>
      </c>
      <c r="N200" s="55">
        <v>14</v>
      </c>
      <c r="O200" s="55">
        <v>0</v>
      </c>
      <c r="P200" s="2">
        <f t="shared" si="3"/>
        <v>148</v>
      </c>
    </row>
    <row r="201" spans="1:16" ht="24.75" customHeight="1">
      <c r="A201" s="39">
        <v>200</v>
      </c>
      <c r="B201" s="53">
        <v>85496</v>
      </c>
      <c r="C201" s="54" t="s">
        <v>132</v>
      </c>
      <c r="D201" s="53" t="s">
        <v>887</v>
      </c>
      <c r="E201" s="57" t="s">
        <v>888</v>
      </c>
      <c r="F201" s="13" t="s">
        <v>889</v>
      </c>
      <c r="G201" s="13" t="s">
        <v>890</v>
      </c>
      <c r="H201" s="13" t="s">
        <v>873</v>
      </c>
      <c r="I201" s="45" t="s">
        <v>868</v>
      </c>
      <c r="J201" s="55">
        <v>30</v>
      </c>
      <c r="K201" s="55">
        <v>27</v>
      </c>
      <c r="L201" s="55">
        <v>33</v>
      </c>
      <c r="M201" s="55">
        <v>0</v>
      </c>
      <c r="N201" s="55">
        <v>0</v>
      </c>
      <c r="O201" s="55">
        <v>0</v>
      </c>
      <c r="P201" s="2">
        <f t="shared" si="3"/>
        <v>90</v>
      </c>
    </row>
    <row r="202" spans="1:16" ht="24.75" customHeight="1">
      <c r="A202" s="39">
        <v>201</v>
      </c>
      <c r="B202" s="53">
        <v>60102</v>
      </c>
      <c r="C202" s="54" t="s">
        <v>132</v>
      </c>
      <c r="D202" s="53" t="s">
        <v>891</v>
      </c>
      <c r="E202" s="57" t="s">
        <v>892</v>
      </c>
      <c r="F202" s="13" t="s">
        <v>893</v>
      </c>
      <c r="G202" s="13" t="s">
        <v>894</v>
      </c>
      <c r="H202" s="13" t="s">
        <v>873</v>
      </c>
      <c r="I202" s="45" t="s">
        <v>868</v>
      </c>
      <c r="J202" s="55">
        <v>15</v>
      </c>
      <c r="K202" s="55">
        <v>10</v>
      </c>
      <c r="L202" s="55">
        <v>15</v>
      </c>
      <c r="M202" s="55">
        <v>0</v>
      </c>
      <c r="N202" s="55">
        <v>0</v>
      </c>
      <c r="O202" s="55">
        <v>0</v>
      </c>
      <c r="P202" s="2">
        <f t="shared" si="3"/>
        <v>40</v>
      </c>
    </row>
    <row r="203" spans="1:16" ht="24.75" customHeight="1">
      <c r="A203" s="39">
        <v>202</v>
      </c>
      <c r="B203" s="53">
        <v>60121</v>
      </c>
      <c r="C203" s="54" t="s">
        <v>132</v>
      </c>
      <c r="D203" s="53" t="s">
        <v>895</v>
      </c>
      <c r="E203" s="57" t="s">
        <v>159</v>
      </c>
      <c r="F203" s="13" t="s">
        <v>896</v>
      </c>
      <c r="G203" s="13" t="s">
        <v>867</v>
      </c>
      <c r="H203" s="13" t="s">
        <v>867</v>
      </c>
      <c r="I203" s="45" t="s">
        <v>868</v>
      </c>
      <c r="J203" s="55">
        <v>20</v>
      </c>
      <c r="K203" s="55">
        <v>0</v>
      </c>
      <c r="L203" s="55">
        <v>0</v>
      </c>
      <c r="M203" s="55">
        <v>0</v>
      </c>
      <c r="N203" s="55">
        <v>0</v>
      </c>
      <c r="O203" s="55">
        <v>0</v>
      </c>
      <c r="P203" s="2">
        <f t="shared" si="3"/>
        <v>20</v>
      </c>
    </row>
    <row r="204" spans="1:16" ht="24.75" customHeight="1">
      <c r="A204" s="39">
        <v>203</v>
      </c>
      <c r="B204" s="53">
        <v>57392</v>
      </c>
      <c r="C204" s="54" t="s">
        <v>132</v>
      </c>
      <c r="D204" s="53" t="s">
        <v>897</v>
      </c>
      <c r="E204" s="57" t="s">
        <v>898</v>
      </c>
      <c r="F204" s="13" t="s">
        <v>899</v>
      </c>
      <c r="G204" s="13" t="s">
        <v>900</v>
      </c>
      <c r="H204" s="13" t="s">
        <v>873</v>
      </c>
      <c r="I204" s="45" t="s">
        <v>868</v>
      </c>
      <c r="J204" s="55">
        <v>26</v>
      </c>
      <c r="K204" s="55">
        <v>25</v>
      </c>
      <c r="L204" s="55">
        <v>20</v>
      </c>
      <c r="M204" s="55">
        <v>0</v>
      </c>
      <c r="N204" s="55">
        <v>0</v>
      </c>
      <c r="O204" s="55">
        <v>0</v>
      </c>
      <c r="P204" s="2">
        <f t="shared" si="3"/>
        <v>71</v>
      </c>
    </row>
    <row r="205" spans="1:16" ht="24.75" customHeight="1">
      <c r="A205" s="39">
        <v>204</v>
      </c>
      <c r="B205" s="53">
        <v>85497</v>
      </c>
      <c r="C205" s="54" t="s">
        <v>132</v>
      </c>
      <c r="D205" s="53" t="s">
        <v>901</v>
      </c>
      <c r="E205" s="57" t="s">
        <v>888</v>
      </c>
      <c r="F205" s="13" t="s">
        <v>902</v>
      </c>
      <c r="G205" s="13" t="s">
        <v>890</v>
      </c>
      <c r="H205" s="13" t="s">
        <v>903</v>
      </c>
      <c r="I205" s="45" t="s">
        <v>868</v>
      </c>
      <c r="J205" s="55">
        <v>6</v>
      </c>
      <c r="K205" s="55">
        <v>5</v>
      </c>
      <c r="L205" s="55">
        <v>3</v>
      </c>
      <c r="M205" s="55">
        <v>0</v>
      </c>
      <c r="N205" s="55">
        <v>0</v>
      </c>
      <c r="O205" s="55">
        <v>0</v>
      </c>
      <c r="P205" s="2">
        <f t="shared" si="3"/>
        <v>14</v>
      </c>
    </row>
    <row r="206" spans="1:16" ht="24.75" customHeight="1">
      <c r="A206" s="39">
        <v>205</v>
      </c>
      <c r="B206" s="50">
        <v>51671</v>
      </c>
      <c r="C206" s="54" t="s">
        <v>132</v>
      </c>
      <c r="D206" s="56" t="s">
        <v>904</v>
      </c>
      <c r="E206" s="57" t="s">
        <v>905</v>
      </c>
      <c r="F206" s="13" t="s">
        <v>906</v>
      </c>
      <c r="G206" s="13" t="s">
        <v>907</v>
      </c>
      <c r="H206" s="13" t="s">
        <v>908</v>
      </c>
      <c r="I206" s="45" t="s">
        <v>64</v>
      </c>
      <c r="J206" s="55">
        <v>14</v>
      </c>
      <c r="K206" s="55">
        <v>15</v>
      </c>
      <c r="L206" s="55">
        <v>12</v>
      </c>
      <c r="M206" s="55">
        <v>0</v>
      </c>
      <c r="N206" s="55">
        <v>0</v>
      </c>
      <c r="O206" s="55">
        <v>0</v>
      </c>
      <c r="P206" s="2">
        <f t="shared" si="3"/>
        <v>41</v>
      </c>
    </row>
    <row r="207" spans="1:16" ht="24.75" customHeight="1">
      <c r="A207" s="39">
        <v>206</v>
      </c>
      <c r="B207" s="53">
        <v>57614</v>
      </c>
      <c r="C207" s="54" t="s">
        <v>120</v>
      </c>
      <c r="D207" s="53" t="s">
        <v>909</v>
      </c>
      <c r="E207" s="57" t="s">
        <v>910</v>
      </c>
      <c r="F207" s="13" t="s">
        <v>911</v>
      </c>
      <c r="G207" s="13" t="s">
        <v>912</v>
      </c>
      <c r="H207" s="13" t="s">
        <v>913</v>
      </c>
      <c r="I207" s="45" t="s">
        <v>64</v>
      </c>
      <c r="J207" s="55">
        <v>31</v>
      </c>
      <c r="K207" s="55">
        <v>31</v>
      </c>
      <c r="L207" s="55">
        <v>33</v>
      </c>
      <c r="M207" s="55">
        <v>95</v>
      </c>
      <c r="N207" s="55">
        <v>0</v>
      </c>
      <c r="O207" s="55">
        <v>0</v>
      </c>
      <c r="P207" s="2">
        <f t="shared" si="3"/>
        <v>190</v>
      </c>
    </row>
    <row r="208" spans="1:16" ht="24.75" customHeight="1">
      <c r="A208" s="39">
        <v>207</v>
      </c>
      <c r="B208" s="53">
        <v>60338</v>
      </c>
      <c r="C208" s="54" t="s">
        <v>132</v>
      </c>
      <c r="D208" s="53" t="s">
        <v>914</v>
      </c>
      <c r="E208" s="57" t="s">
        <v>915</v>
      </c>
      <c r="F208" s="13" t="s">
        <v>916</v>
      </c>
      <c r="G208" s="13" t="s">
        <v>917</v>
      </c>
      <c r="H208" s="13" t="s">
        <v>918</v>
      </c>
      <c r="I208" s="45" t="s">
        <v>64</v>
      </c>
      <c r="J208" s="55">
        <v>16</v>
      </c>
      <c r="K208" s="55">
        <v>11</v>
      </c>
      <c r="L208" s="55">
        <v>11</v>
      </c>
      <c r="M208" s="55">
        <v>0</v>
      </c>
      <c r="N208" s="55">
        <v>0</v>
      </c>
      <c r="O208" s="55">
        <v>0</v>
      </c>
      <c r="P208" s="2">
        <f t="shared" si="3"/>
        <v>38</v>
      </c>
    </row>
    <row r="209" spans="1:16" ht="24.75" customHeight="1">
      <c r="A209" s="39">
        <v>208</v>
      </c>
      <c r="B209" s="53">
        <v>60529</v>
      </c>
      <c r="C209" s="54" t="s">
        <v>120</v>
      </c>
      <c r="D209" s="53" t="s">
        <v>919</v>
      </c>
      <c r="E209" s="57" t="s">
        <v>920</v>
      </c>
      <c r="F209" s="13" t="s">
        <v>921</v>
      </c>
      <c r="G209" s="13" t="s">
        <v>922</v>
      </c>
      <c r="H209" s="13" t="s">
        <v>923</v>
      </c>
      <c r="I209" s="45" t="s">
        <v>64</v>
      </c>
      <c r="J209" s="55">
        <v>80</v>
      </c>
      <c r="K209" s="55">
        <v>42</v>
      </c>
      <c r="L209" s="55">
        <v>36</v>
      </c>
      <c r="M209" s="55">
        <v>29</v>
      </c>
      <c r="N209" s="55">
        <v>20</v>
      </c>
      <c r="O209" s="55">
        <v>20</v>
      </c>
      <c r="P209" s="2">
        <f t="shared" si="3"/>
        <v>227</v>
      </c>
    </row>
    <row r="210" spans="1:16" ht="24.75" customHeight="1">
      <c r="A210" s="39">
        <v>209</v>
      </c>
      <c r="B210" s="53">
        <v>60597</v>
      </c>
      <c r="C210" s="54" t="s">
        <v>132</v>
      </c>
      <c r="D210" s="53" t="s">
        <v>924</v>
      </c>
      <c r="E210" s="57" t="s">
        <v>925</v>
      </c>
      <c r="F210" s="13" t="s">
        <v>926</v>
      </c>
      <c r="G210" s="13" t="s">
        <v>912</v>
      </c>
      <c r="H210" s="13" t="s">
        <v>913</v>
      </c>
      <c r="I210" s="45" t="s">
        <v>64</v>
      </c>
      <c r="J210" s="55">
        <v>17</v>
      </c>
      <c r="K210" s="55">
        <v>12</v>
      </c>
      <c r="L210" s="55">
        <v>27</v>
      </c>
      <c r="M210" s="55">
        <v>0</v>
      </c>
      <c r="N210" s="55">
        <v>0</v>
      </c>
      <c r="O210" s="55">
        <v>0</v>
      </c>
      <c r="P210" s="2">
        <f t="shared" si="3"/>
        <v>56</v>
      </c>
    </row>
    <row r="211" spans="1:16" ht="24.75" customHeight="1">
      <c r="A211" s="39">
        <v>210</v>
      </c>
      <c r="B211" s="53">
        <v>75625</v>
      </c>
      <c r="C211" s="54" t="s">
        <v>114</v>
      </c>
      <c r="D211" s="53" t="s">
        <v>927</v>
      </c>
      <c r="E211" s="57" t="s">
        <v>928</v>
      </c>
      <c r="F211" s="13" t="s">
        <v>929</v>
      </c>
      <c r="G211" s="13" t="s">
        <v>930</v>
      </c>
      <c r="H211" s="13" t="s">
        <v>931</v>
      </c>
      <c r="I211" s="45" t="s">
        <v>64</v>
      </c>
      <c r="J211" s="55">
        <v>42</v>
      </c>
      <c r="K211" s="55">
        <v>22</v>
      </c>
      <c r="L211" s="55">
        <v>36</v>
      </c>
      <c r="M211" s="55">
        <v>29</v>
      </c>
      <c r="N211" s="55">
        <v>30</v>
      </c>
      <c r="O211" s="55">
        <v>39</v>
      </c>
      <c r="P211" s="2">
        <f t="shared" si="3"/>
        <v>198</v>
      </c>
    </row>
    <row r="212" spans="1:16" ht="24.75" customHeight="1">
      <c r="A212" s="39">
        <v>211</v>
      </c>
      <c r="B212" s="53" t="s">
        <v>932</v>
      </c>
      <c r="C212" s="54" t="s">
        <v>132</v>
      </c>
      <c r="D212" s="53" t="s">
        <v>933</v>
      </c>
      <c r="E212" s="57" t="s">
        <v>934</v>
      </c>
      <c r="F212" s="13" t="s">
        <v>935</v>
      </c>
      <c r="G212" s="13" t="s">
        <v>918</v>
      </c>
      <c r="H212" s="13" t="s">
        <v>918</v>
      </c>
      <c r="I212" s="45" t="s">
        <v>64</v>
      </c>
      <c r="J212" s="55">
        <v>28</v>
      </c>
      <c r="K212" s="55">
        <v>20</v>
      </c>
      <c r="L212" s="55">
        <v>31</v>
      </c>
      <c r="M212" s="55">
        <v>0</v>
      </c>
      <c r="N212" s="55">
        <v>0</v>
      </c>
      <c r="O212" s="55">
        <v>0</v>
      </c>
      <c r="P212" s="2">
        <f t="shared" si="3"/>
        <v>79</v>
      </c>
    </row>
    <row r="213" spans="1:16" ht="24.75" customHeight="1">
      <c r="A213" s="39">
        <v>212</v>
      </c>
      <c r="B213" s="53">
        <v>51711</v>
      </c>
      <c r="C213" s="54" t="s">
        <v>132</v>
      </c>
      <c r="D213" s="53" t="s">
        <v>927</v>
      </c>
      <c r="E213" s="57" t="s">
        <v>936</v>
      </c>
      <c r="F213" s="13" t="s">
        <v>937</v>
      </c>
      <c r="G213" s="13" t="s">
        <v>930</v>
      </c>
      <c r="H213" s="13" t="s">
        <v>931</v>
      </c>
      <c r="I213" s="45" t="s">
        <v>64</v>
      </c>
      <c r="J213" s="55">
        <v>8</v>
      </c>
      <c r="K213" s="55">
        <v>10</v>
      </c>
      <c r="L213" s="55">
        <v>4</v>
      </c>
      <c r="M213" s="55">
        <v>0</v>
      </c>
      <c r="N213" s="55">
        <v>0</v>
      </c>
      <c r="O213" s="55">
        <v>0</v>
      </c>
      <c r="P213" s="2">
        <f t="shared" si="3"/>
        <v>22</v>
      </c>
    </row>
    <row r="214" spans="1:16" ht="24.75" customHeight="1">
      <c r="A214" s="39">
        <v>213</v>
      </c>
      <c r="B214" s="53">
        <v>51668</v>
      </c>
      <c r="C214" s="54" t="s">
        <v>132</v>
      </c>
      <c r="D214" s="53" t="s">
        <v>938</v>
      </c>
      <c r="E214" s="57" t="s">
        <v>939</v>
      </c>
      <c r="F214" s="13" t="s">
        <v>940</v>
      </c>
      <c r="G214" s="13" t="s">
        <v>941</v>
      </c>
      <c r="H214" s="13" t="s">
        <v>931</v>
      </c>
      <c r="I214" s="45" t="s">
        <v>64</v>
      </c>
      <c r="J214" s="55">
        <v>10</v>
      </c>
      <c r="K214" s="55">
        <v>8</v>
      </c>
      <c r="L214" s="55">
        <v>16</v>
      </c>
      <c r="M214" s="55">
        <v>0</v>
      </c>
      <c r="N214" s="55">
        <v>0</v>
      </c>
      <c r="O214" s="55">
        <v>0</v>
      </c>
      <c r="P214" s="2">
        <f t="shared" si="3"/>
        <v>34</v>
      </c>
    </row>
    <row r="215" spans="1:16" ht="24.75" customHeight="1">
      <c r="A215" s="39">
        <v>214</v>
      </c>
      <c r="B215" s="53">
        <v>86211</v>
      </c>
      <c r="C215" s="54" t="s">
        <v>132</v>
      </c>
      <c r="D215" s="53" t="s">
        <v>942</v>
      </c>
      <c r="E215" s="57" t="s">
        <v>943</v>
      </c>
      <c r="F215" s="13" t="s">
        <v>944</v>
      </c>
      <c r="G215" s="13" t="s">
        <v>931</v>
      </c>
      <c r="H215" s="13" t="s">
        <v>945</v>
      </c>
      <c r="I215" s="45" t="s">
        <v>64</v>
      </c>
      <c r="J215" s="55">
        <v>5</v>
      </c>
      <c r="K215" s="55">
        <v>4</v>
      </c>
      <c r="L215" s="55">
        <v>4</v>
      </c>
      <c r="M215" s="55">
        <v>0</v>
      </c>
      <c r="N215" s="55">
        <v>0</v>
      </c>
      <c r="O215" s="55">
        <v>0</v>
      </c>
      <c r="P215" s="2">
        <f t="shared" si="3"/>
        <v>13</v>
      </c>
    </row>
    <row r="216" spans="1:16" ht="24.75" customHeight="1">
      <c r="A216" s="39">
        <v>215</v>
      </c>
      <c r="B216" s="53" t="s">
        <v>946</v>
      </c>
      <c r="C216" s="54" t="s">
        <v>132</v>
      </c>
      <c r="D216" s="53" t="s">
        <v>947</v>
      </c>
      <c r="E216" s="57" t="s">
        <v>948</v>
      </c>
      <c r="F216" s="13" t="s">
        <v>947</v>
      </c>
      <c r="G216" s="13" t="s">
        <v>949</v>
      </c>
      <c r="H216" s="13" t="s">
        <v>64</v>
      </c>
      <c r="I216" s="45" t="s">
        <v>64</v>
      </c>
      <c r="J216" s="55">
        <v>32</v>
      </c>
      <c r="K216" s="55">
        <v>18</v>
      </c>
      <c r="L216" s="55">
        <v>11</v>
      </c>
      <c r="M216" s="55">
        <v>0</v>
      </c>
      <c r="N216" s="55">
        <v>0</v>
      </c>
      <c r="O216" s="55">
        <v>0</v>
      </c>
      <c r="P216" s="2">
        <f t="shared" si="3"/>
        <v>61</v>
      </c>
    </row>
    <row r="217" spans="1:16" ht="24.75" customHeight="1">
      <c r="A217" s="39">
        <v>216</v>
      </c>
      <c r="B217" s="53" t="s">
        <v>950</v>
      </c>
      <c r="C217" s="54" t="s">
        <v>132</v>
      </c>
      <c r="D217" s="53" t="s">
        <v>951</v>
      </c>
      <c r="E217" s="57" t="s">
        <v>952</v>
      </c>
      <c r="F217" s="13" t="s">
        <v>953</v>
      </c>
      <c r="G217" s="13" t="s">
        <v>954</v>
      </c>
      <c r="H217" s="13" t="s">
        <v>931</v>
      </c>
      <c r="I217" s="45" t="s">
        <v>64</v>
      </c>
      <c r="J217" s="55">
        <v>4</v>
      </c>
      <c r="K217" s="55">
        <v>5</v>
      </c>
      <c r="L217" s="55">
        <v>2</v>
      </c>
      <c r="M217" s="55">
        <v>0</v>
      </c>
      <c r="N217" s="55">
        <v>0</v>
      </c>
      <c r="O217" s="55">
        <v>0</v>
      </c>
      <c r="P217" s="2">
        <f t="shared" si="3"/>
        <v>11</v>
      </c>
    </row>
    <row r="218" spans="1:16" ht="24.75" customHeight="1">
      <c r="A218" s="39">
        <v>217</v>
      </c>
      <c r="B218" s="53" t="s">
        <v>955</v>
      </c>
      <c r="C218" s="54" t="s">
        <v>132</v>
      </c>
      <c r="D218" s="53" t="s">
        <v>956</v>
      </c>
      <c r="E218" s="57" t="s">
        <v>952</v>
      </c>
      <c r="F218" s="13" t="s">
        <v>957</v>
      </c>
      <c r="G218" s="13" t="s">
        <v>958</v>
      </c>
      <c r="H218" s="13" t="s">
        <v>931</v>
      </c>
      <c r="I218" s="45" t="s">
        <v>64</v>
      </c>
      <c r="J218" s="55">
        <v>5</v>
      </c>
      <c r="K218" s="55">
        <v>3</v>
      </c>
      <c r="L218" s="55">
        <v>2</v>
      </c>
      <c r="M218" s="55">
        <v>0</v>
      </c>
      <c r="N218" s="55">
        <v>0</v>
      </c>
      <c r="O218" s="55">
        <v>0</v>
      </c>
      <c r="P218" s="2">
        <f t="shared" si="3"/>
        <v>10</v>
      </c>
    </row>
    <row r="219" spans="1:16" ht="24.75" customHeight="1">
      <c r="A219" s="39">
        <v>218</v>
      </c>
      <c r="B219" s="53" t="s">
        <v>959</v>
      </c>
      <c r="C219" s="54" t="s">
        <v>132</v>
      </c>
      <c r="D219" s="53" t="s">
        <v>960</v>
      </c>
      <c r="E219" s="57" t="s">
        <v>961</v>
      </c>
      <c r="F219" s="13" t="s">
        <v>962</v>
      </c>
      <c r="G219" s="13" t="s">
        <v>963</v>
      </c>
      <c r="H219" s="13" t="s">
        <v>964</v>
      </c>
      <c r="I219" s="45" t="s">
        <v>64</v>
      </c>
      <c r="J219" s="55">
        <v>16</v>
      </c>
      <c r="K219" s="55">
        <v>20</v>
      </c>
      <c r="L219" s="55">
        <v>0</v>
      </c>
      <c r="M219" s="55">
        <v>0</v>
      </c>
      <c r="N219" s="55">
        <v>0</v>
      </c>
      <c r="O219" s="55">
        <v>0</v>
      </c>
      <c r="P219" s="2">
        <f t="shared" si="3"/>
        <v>36</v>
      </c>
    </row>
    <row r="220" spans="1:16" ht="24.75" customHeight="1">
      <c r="A220" s="39">
        <v>219</v>
      </c>
      <c r="B220" s="53" t="s">
        <v>965</v>
      </c>
      <c r="C220" s="54" t="s">
        <v>295</v>
      </c>
      <c r="D220" s="53" t="s">
        <v>966</v>
      </c>
      <c r="E220" s="57" t="s">
        <v>939</v>
      </c>
      <c r="F220" s="13" t="s">
        <v>967</v>
      </c>
      <c r="G220" s="13" t="s">
        <v>941</v>
      </c>
      <c r="H220" s="13" t="s">
        <v>931</v>
      </c>
      <c r="I220" s="45" t="s">
        <v>64</v>
      </c>
      <c r="J220" s="55">
        <v>22</v>
      </c>
      <c r="K220" s="55">
        <v>6</v>
      </c>
      <c r="L220" s="55">
        <v>23</v>
      </c>
      <c r="M220" s="55">
        <v>0</v>
      </c>
      <c r="N220" s="55">
        <v>0</v>
      </c>
      <c r="O220" s="55">
        <v>0</v>
      </c>
      <c r="P220" s="2">
        <f t="shared" si="3"/>
        <v>51</v>
      </c>
    </row>
    <row r="221" spans="1:16" ht="24.75" customHeight="1">
      <c r="A221" s="39">
        <v>220</v>
      </c>
      <c r="B221" s="53" t="s">
        <v>968</v>
      </c>
      <c r="C221" s="54" t="s">
        <v>120</v>
      </c>
      <c r="D221" s="53" t="s">
        <v>969</v>
      </c>
      <c r="E221" s="57" t="s">
        <v>970</v>
      </c>
      <c r="F221" s="13" t="s">
        <v>971</v>
      </c>
      <c r="G221" s="13" t="s">
        <v>972</v>
      </c>
      <c r="H221" s="13" t="s">
        <v>973</v>
      </c>
      <c r="I221" s="45" t="s">
        <v>64</v>
      </c>
      <c r="J221" s="55">
        <v>19</v>
      </c>
      <c r="K221" s="55">
        <v>16</v>
      </c>
      <c r="L221" s="55">
        <v>24</v>
      </c>
      <c r="M221" s="55">
        <v>34</v>
      </c>
      <c r="N221" s="55">
        <v>14</v>
      </c>
      <c r="O221" s="55">
        <v>13</v>
      </c>
      <c r="P221" s="2">
        <f t="shared" si="3"/>
        <v>120</v>
      </c>
    </row>
    <row r="222" spans="1:16" ht="24.75" customHeight="1">
      <c r="A222" s="39">
        <v>221</v>
      </c>
      <c r="B222" s="53" t="s">
        <v>974</v>
      </c>
      <c r="C222" s="54" t="s">
        <v>295</v>
      </c>
      <c r="D222" s="53" t="s">
        <v>975</v>
      </c>
      <c r="E222" s="57" t="s">
        <v>976</v>
      </c>
      <c r="F222" s="13" t="s">
        <v>977</v>
      </c>
      <c r="G222" s="13" t="s">
        <v>978</v>
      </c>
      <c r="H222" s="13" t="s">
        <v>64</v>
      </c>
      <c r="I222" s="45" t="s">
        <v>64</v>
      </c>
      <c r="J222" s="55">
        <v>12</v>
      </c>
      <c r="K222" s="55">
        <v>14</v>
      </c>
      <c r="L222" s="55">
        <v>0</v>
      </c>
      <c r="M222" s="55">
        <v>0</v>
      </c>
      <c r="N222" s="55">
        <v>0</v>
      </c>
      <c r="O222" s="55">
        <v>0</v>
      </c>
      <c r="P222" s="2">
        <f t="shared" si="3"/>
        <v>26</v>
      </c>
    </row>
    <row r="223" spans="1:16" ht="24.75" customHeight="1">
      <c r="A223" s="39">
        <v>222</v>
      </c>
      <c r="B223" s="53" t="s">
        <v>979</v>
      </c>
      <c r="C223" s="54" t="s">
        <v>295</v>
      </c>
      <c r="D223" s="53" t="s">
        <v>980</v>
      </c>
      <c r="E223" s="57" t="s">
        <v>976</v>
      </c>
      <c r="F223" s="13" t="s">
        <v>981</v>
      </c>
      <c r="G223" s="13" t="s">
        <v>982</v>
      </c>
      <c r="H223" s="13" t="s">
        <v>913</v>
      </c>
      <c r="I223" s="45" t="s">
        <v>64</v>
      </c>
      <c r="J223" s="55">
        <v>30</v>
      </c>
      <c r="K223" s="55">
        <v>17</v>
      </c>
      <c r="L223" s="55">
        <v>11</v>
      </c>
      <c r="M223" s="55">
        <v>0</v>
      </c>
      <c r="N223" s="55">
        <v>0</v>
      </c>
      <c r="O223" s="55">
        <v>0</v>
      </c>
      <c r="P223" s="2">
        <f t="shared" si="3"/>
        <v>58</v>
      </c>
    </row>
    <row r="224" spans="1:16" ht="24.75" customHeight="1">
      <c r="A224" s="39">
        <v>223</v>
      </c>
      <c r="B224" s="53" t="s">
        <v>983</v>
      </c>
      <c r="C224" s="54" t="s">
        <v>295</v>
      </c>
      <c r="D224" s="53" t="s">
        <v>984</v>
      </c>
      <c r="E224" s="57" t="s">
        <v>976</v>
      </c>
      <c r="F224" s="13" t="s">
        <v>985</v>
      </c>
      <c r="G224" s="13" t="s">
        <v>972</v>
      </c>
      <c r="H224" s="13" t="s">
        <v>973</v>
      </c>
      <c r="I224" s="45" t="s">
        <v>64</v>
      </c>
      <c r="J224" s="55">
        <v>16</v>
      </c>
      <c r="K224" s="55">
        <v>2</v>
      </c>
      <c r="L224" s="55">
        <v>0</v>
      </c>
      <c r="M224" s="55">
        <v>0</v>
      </c>
      <c r="N224" s="55">
        <v>0</v>
      </c>
      <c r="O224" s="55">
        <v>0</v>
      </c>
      <c r="P224" s="2">
        <f t="shared" si="3"/>
        <v>18</v>
      </c>
    </row>
    <row r="225" spans="1:16" ht="24.75" customHeight="1">
      <c r="A225" s="39">
        <v>224</v>
      </c>
      <c r="B225" s="53" t="s">
        <v>986</v>
      </c>
      <c r="C225" s="54" t="s">
        <v>295</v>
      </c>
      <c r="D225" s="53" t="s">
        <v>987</v>
      </c>
      <c r="E225" s="57" t="s">
        <v>976</v>
      </c>
      <c r="F225" s="13" t="s">
        <v>988</v>
      </c>
      <c r="G225" s="13" t="s">
        <v>917</v>
      </c>
      <c r="H225" s="13" t="s">
        <v>973</v>
      </c>
      <c r="I225" s="45" t="s">
        <v>64</v>
      </c>
      <c r="J225" s="55">
        <v>26</v>
      </c>
      <c r="K225" s="55">
        <v>0</v>
      </c>
      <c r="L225" s="55">
        <v>0</v>
      </c>
      <c r="M225" s="55">
        <v>0</v>
      </c>
      <c r="N225" s="55">
        <v>0</v>
      </c>
      <c r="O225" s="55">
        <v>0</v>
      </c>
      <c r="P225" s="2">
        <f t="shared" si="3"/>
        <v>26</v>
      </c>
    </row>
    <row r="226" spans="1:16" ht="24.75" customHeight="1">
      <c r="A226" s="39">
        <v>225</v>
      </c>
      <c r="B226" s="59">
        <v>50263</v>
      </c>
      <c r="C226" s="2" t="s">
        <v>120</v>
      </c>
      <c r="D226" s="13" t="s">
        <v>989</v>
      </c>
      <c r="E226" s="56" t="s">
        <v>990</v>
      </c>
      <c r="F226" s="13" t="s">
        <v>991</v>
      </c>
      <c r="G226" s="13">
        <v>3</v>
      </c>
      <c r="H226" s="13" t="s">
        <v>992</v>
      </c>
      <c r="I226" s="51" t="s">
        <v>49</v>
      </c>
      <c r="J226" s="60">
        <v>65</v>
      </c>
      <c r="K226" s="60">
        <v>50</v>
      </c>
      <c r="L226" s="60">
        <v>45</v>
      </c>
      <c r="M226" s="60">
        <v>27</v>
      </c>
      <c r="N226" s="60">
        <v>20</v>
      </c>
      <c r="O226" s="60">
        <v>5</v>
      </c>
      <c r="P226" s="2">
        <f t="shared" si="3"/>
        <v>212</v>
      </c>
    </row>
    <row r="227" spans="1:16" ht="24.75" customHeight="1">
      <c r="A227" s="39">
        <v>226</v>
      </c>
      <c r="B227" s="61">
        <v>50280</v>
      </c>
      <c r="C227" s="2" t="s">
        <v>132</v>
      </c>
      <c r="D227" s="13" t="s">
        <v>993</v>
      </c>
      <c r="E227" s="56" t="s">
        <v>994</v>
      </c>
      <c r="F227" s="13" t="s">
        <v>995</v>
      </c>
      <c r="G227" s="13">
        <v>9</v>
      </c>
      <c r="H227" s="13" t="s">
        <v>996</v>
      </c>
      <c r="I227" s="51" t="s">
        <v>49</v>
      </c>
      <c r="J227" s="60">
        <v>16</v>
      </c>
      <c r="K227" s="60">
        <v>16</v>
      </c>
      <c r="L227" s="60">
        <v>9</v>
      </c>
      <c r="M227" s="60">
        <v>0</v>
      </c>
      <c r="N227" s="60">
        <v>0</v>
      </c>
      <c r="O227" s="60">
        <v>0</v>
      </c>
      <c r="P227" s="2">
        <f t="shared" si="3"/>
        <v>41</v>
      </c>
    </row>
    <row r="228" spans="1:16" ht="24.75" customHeight="1">
      <c r="A228" s="39">
        <v>227</v>
      </c>
      <c r="B228" s="59">
        <v>50802</v>
      </c>
      <c r="C228" s="2" t="s">
        <v>132</v>
      </c>
      <c r="D228" s="13" t="s">
        <v>997</v>
      </c>
      <c r="E228" s="56" t="s">
        <v>998</v>
      </c>
      <c r="F228" s="13" t="s">
        <v>999</v>
      </c>
      <c r="G228" s="13" t="s">
        <v>1000</v>
      </c>
      <c r="H228" s="13" t="s">
        <v>1001</v>
      </c>
      <c r="I228" s="51" t="s">
        <v>49</v>
      </c>
      <c r="J228" s="60">
        <v>37</v>
      </c>
      <c r="K228" s="60">
        <v>22</v>
      </c>
      <c r="L228" s="60">
        <v>13</v>
      </c>
      <c r="M228" s="60">
        <v>0</v>
      </c>
      <c r="N228" s="60">
        <v>0</v>
      </c>
      <c r="O228" s="60">
        <v>0</v>
      </c>
      <c r="P228" s="2">
        <f t="shared" si="3"/>
        <v>72</v>
      </c>
    </row>
    <row r="229" spans="1:16" ht="24.75" customHeight="1">
      <c r="A229" s="39">
        <v>228</v>
      </c>
      <c r="B229" s="59">
        <v>50810</v>
      </c>
      <c r="C229" s="2" t="s">
        <v>132</v>
      </c>
      <c r="D229" s="13" t="s">
        <v>1002</v>
      </c>
      <c r="E229" s="56" t="s">
        <v>1003</v>
      </c>
      <c r="F229" s="13" t="s">
        <v>1004</v>
      </c>
      <c r="G229" s="13">
        <v>6</v>
      </c>
      <c r="H229" s="13" t="s">
        <v>992</v>
      </c>
      <c r="I229" s="51" t="s">
        <v>49</v>
      </c>
      <c r="J229" s="60">
        <v>36</v>
      </c>
      <c r="K229" s="60">
        <v>29</v>
      </c>
      <c r="L229" s="60">
        <v>18</v>
      </c>
      <c r="M229" s="60">
        <v>0</v>
      </c>
      <c r="N229" s="60">
        <v>0</v>
      </c>
      <c r="O229" s="60">
        <v>0</v>
      </c>
      <c r="P229" s="2">
        <f t="shared" si="3"/>
        <v>83</v>
      </c>
    </row>
    <row r="230" spans="1:16" ht="24.75" customHeight="1">
      <c r="A230" s="39">
        <v>229</v>
      </c>
      <c r="B230" s="59">
        <v>50821</v>
      </c>
      <c r="C230" s="2" t="s">
        <v>120</v>
      </c>
      <c r="D230" s="13" t="s">
        <v>1005</v>
      </c>
      <c r="E230" s="56" t="s">
        <v>1006</v>
      </c>
      <c r="F230" s="13" t="s">
        <v>1007</v>
      </c>
      <c r="G230" s="13">
        <v>2</v>
      </c>
      <c r="H230" s="13" t="s">
        <v>1001</v>
      </c>
      <c r="I230" s="51" t="s">
        <v>49</v>
      </c>
      <c r="J230" s="60">
        <v>70</v>
      </c>
      <c r="K230" s="60">
        <v>36</v>
      </c>
      <c r="L230" s="60">
        <v>36</v>
      </c>
      <c r="M230" s="60">
        <v>33</v>
      </c>
      <c r="N230" s="60">
        <v>21</v>
      </c>
      <c r="O230" s="60">
        <v>15</v>
      </c>
      <c r="P230" s="2">
        <f t="shared" si="3"/>
        <v>211</v>
      </c>
    </row>
    <row r="231" spans="1:16" ht="24.75" customHeight="1">
      <c r="A231" s="39">
        <v>230</v>
      </c>
      <c r="B231" s="59">
        <v>50834</v>
      </c>
      <c r="C231" s="2" t="s">
        <v>132</v>
      </c>
      <c r="D231" s="13" t="s">
        <v>1008</v>
      </c>
      <c r="E231" s="56" t="s">
        <v>1009</v>
      </c>
      <c r="F231" s="13" t="s">
        <v>1010</v>
      </c>
      <c r="G231" s="13">
        <v>7</v>
      </c>
      <c r="H231" s="13" t="s">
        <v>992</v>
      </c>
      <c r="I231" s="51" t="s">
        <v>49</v>
      </c>
      <c r="J231" s="60">
        <v>12</v>
      </c>
      <c r="K231" s="60">
        <v>19</v>
      </c>
      <c r="L231" s="60">
        <v>0</v>
      </c>
      <c r="M231" s="60">
        <v>0</v>
      </c>
      <c r="N231" s="60">
        <v>0</v>
      </c>
      <c r="O231" s="60">
        <v>0</v>
      </c>
      <c r="P231" s="2">
        <f t="shared" si="3"/>
        <v>31</v>
      </c>
    </row>
    <row r="232" spans="1:16" ht="24.75" customHeight="1">
      <c r="A232" s="39">
        <v>231</v>
      </c>
      <c r="B232" s="59">
        <v>50865</v>
      </c>
      <c r="C232" s="2" t="s">
        <v>120</v>
      </c>
      <c r="D232" s="13" t="s">
        <v>1011</v>
      </c>
      <c r="E232" s="56" t="s">
        <v>1012</v>
      </c>
      <c r="F232" s="13" t="s">
        <v>1013</v>
      </c>
      <c r="G232" s="13">
        <v>4</v>
      </c>
      <c r="H232" s="13" t="s">
        <v>1014</v>
      </c>
      <c r="I232" s="51" t="s">
        <v>49</v>
      </c>
      <c r="J232" s="60">
        <f>36+37</f>
        <v>73</v>
      </c>
      <c r="K232" s="60">
        <f>35+36</f>
        <v>71</v>
      </c>
      <c r="L232" s="60">
        <f>27+35</f>
        <v>62</v>
      </c>
      <c r="M232" s="60">
        <v>34</v>
      </c>
      <c r="N232" s="60">
        <v>34</v>
      </c>
      <c r="O232" s="60">
        <v>0</v>
      </c>
      <c r="P232" s="2">
        <f t="shared" si="3"/>
        <v>274</v>
      </c>
    </row>
    <row r="233" spans="1:16" ht="24.75" customHeight="1">
      <c r="A233" s="39">
        <v>232</v>
      </c>
      <c r="B233" s="59">
        <v>52344</v>
      </c>
      <c r="C233" s="2" t="s">
        <v>132</v>
      </c>
      <c r="D233" s="13" t="s">
        <v>1015</v>
      </c>
      <c r="E233" s="56" t="s">
        <v>1016</v>
      </c>
      <c r="F233" s="13" t="s">
        <v>1017</v>
      </c>
      <c r="G233" s="13">
        <v>1</v>
      </c>
      <c r="H233" s="13" t="s">
        <v>1014</v>
      </c>
      <c r="I233" s="51" t="s">
        <v>49</v>
      </c>
      <c r="J233" s="60">
        <v>20</v>
      </c>
      <c r="K233" s="60">
        <v>14</v>
      </c>
      <c r="L233" s="60">
        <v>13</v>
      </c>
      <c r="M233" s="60">
        <v>0</v>
      </c>
      <c r="N233" s="60">
        <v>0</v>
      </c>
      <c r="O233" s="60">
        <v>0</v>
      </c>
      <c r="P233" s="2">
        <f t="shared" si="3"/>
        <v>47</v>
      </c>
    </row>
    <row r="234" spans="1:16" ht="24.75" customHeight="1">
      <c r="A234" s="39">
        <v>233</v>
      </c>
      <c r="B234" s="59">
        <v>52357</v>
      </c>
      <c r="C234" s="2" t="s">
        <v>120</v>
      </c>
      <c r="D234" s="13" t="s">
        <v>1018</v>
      </c>
      <c r="E234" s="56" t="s">
        <v>1019</v>
      </c>
      <c r="F234" s="13" t="s">
        <v>1020</v>
      </c>
      <c r="G234" s="13">
        <v>1</v>
      </c>
      <c r="H234" s="13" t="s">
        <v>1021</v>
      </c>
      <c r="I234" s="51" t="s">
        <v>49</v>
      </c>
      <c r="J234" s="60">
        <v>77</v>
      </c>
      <c r="K234" s="60">
        <v>70</v>
      </c>
      <c r="L234" s="60">
        <v>72</v>
      </c>
      <c r="M234" s="60">
        <v>51</v>
      </c>
      <c r="N234" s="60">
        <v>34</v>
      </c>
      <c r="O234" s="60">
        <v>30</v>
      </c>
      <c r="P234" s="2">
        <f t="shared" si="3"/>
        <v>334</v>
      </c>
    </row>
    <row r="235" spans="1:16" ht="24.75" customHeight="1">
      <c r="A235" s="39">
        <v>234</v>
      </c>
      <c r="B235" s="59">
        <v>52378</v>
      </c>
      <c r="C235" s="2" t="s">
        <v>132</v>
      </c>
      <c r="D235" s="13" t="s">
        <v>1022</v>
      </c>
      <c r="E235" s="56" t="s">
        <v>1023</v>
      </c>
      <c r="F235" s="13" t="s">
        <v>1024</v>
      </c>
      <c r="G235" s="13">
        <v>4</v>
      </c>
      <c r="H235" s="13" t="s">
        <v>1014</v>
      </c>
      <c r="I235" s="51" t="s">
        <v>49</v>
      </c>
      <c r="J235" s="60">
        <v>32</v>
      </c>
      <c r="K235" s="60">
        <v>42</v>
      </c>
      <c r="L235" s="60">
        <v>28</v>
      </c>
      <c r="M235" s="60">
        <v>18</v>
      </c>
      <c r="N235" s="60">
        <v>17</v>
      </c>
      <c r="O235" s="60">
        <v>0</v>
      </c>
      <c r="P235" s="2">
        <f t="shared" si="3"/>
        <v>137</v>
      </c>
    </row>
    <row r="236" spans="1:16" ht="24.75" customHeight="1">
      <c r="A236" s="39">
        <v>235</v>
      </c>
      <c r="B236" s="59">
        <v>57702</v>
      </c>
      <c r="C236" s="2" t="s">
        <v>132</v>
      </c>
      <c r="D236" s="13" t="s">
        <v>1025</v>
      </c>
      <c r="E236" s="56" t="s">
        <v>1026</v>
      </c>
      <c r="F236" s="13" t="s">
        <v>1027</v>
      </c>
      <c r="G236" s="13">
        <v>2</v>
      </c>
      <c r="H236" s="13" t="s">
        <v>1028</v>
      </c>
      <c r="I236" s="51" t="s">
        <v>49</v>
      </c>
      <c r="J236" s="60">
        <v>33</v>
      </c>
      <c r="K236" s="60">
        <v>22</v>
      </c>
      <c r="L236" s="60">
        <v>14</v>
      </c>
      <c r="M236" s="60">
        <v>0</v>
      </c>
      <c r="N236" s="60">
        <v>0</v>
      </c>
      <c r="O236" s="60">
        <v>0</v>
      </c>
      <c r="P236" s="2">
        <f t="shared" si="3"/>
        <v>69</v>
      </c>
    </row>
    <row r="237" spans="1:16" ht="24.75" customHeight="1">
      <c r="A237" s="39">
        <v>236</v>
      </c>
      <c r="B237" s="59">
        <v>57757</v>
      </c>
      <c r="C237" s="2" t="s">
        <v>120</v>
      </c>
      <c r="D237" s="13" t="s">
        <v>1029</v>
      </c>
      <c r="E237" s="56" t="s">
        <v>1030</v>
      </c>
      <c r="F237" s="13" t="s">
        <v>1031</v>
      </c>
      <c r="G237" s="13">
        <v>10</v>
      </c>
      <c r="H237" s="13" t="s">
        <v>1021</v>
      </c>
      <c r="I237" s="51" t="s">
        <v>49</v>
      </c>
      <c r="J237" s="60">
        <v>58</v>
      </c>
      <c r="K237" s="60">
        <v>50</v>
      </c>
      <c r="L237" s="60">
        <v>33</v>
      </c>
      <c r="M237" s="60">
        <v>29</v>
      </c>
      <c r="N237" s="60">
        <v>32</v>
      </c>
      <c r="O237" s="60">
        <v>0</v>
      </c>
      <c r="P237" s="2">
        <f t="shared" si="3"/>
        <v>202</v>
      </c>
    </row>
    <row r="238" spans="1:16" ht="24.75" customHeight="1">
      <c r="A238" s="39">
        <v>237</v>
      </c>
      <c r="B238" s="59">
        <v>57766</v>
      </c>
      <c r="C238" s="2" t="s">
        <v>132</v>
      </c>
      <c r="D238" s="13" t="s">
        <v>1032</v>
      </c>
      <c r="E238" s="56" t="s">
        <v>1006</v>
      </c>
      <c r="F238" s="13" t="s">
        <v>1033</v>
      </c>
      <c r="G238" s="13">
        <v>1</v>
      </c>
      <c r="H238" s="13" t="s">
        <v>1001</v>
      </c>
      <c r="I238" s="51" t="s">
        <v>49</v>
      </c>
      <c r="J238" s="60">
        <v>38</v>
      </c>
      <c r="K238" s="60">
        <v>27</v>
      </c>
      <c r="L238" s="60">
        <v>16</v>
      </c>
      <c r="M238" s="60">
        <v>0</v>
      </c>
      <c r="N238" s="60">
        <v>0</v>
      </c>
      <c r="O238" s="60">
        <v>0</v>
      </c>
      <c r="P238" s="2">
        <f t="shared" ref="P238:P301" si="4">SUM(J238:O238)</f>
        <v>81</v>
      </c>
    </row>
    <row r="239" spans="1:16" ht="24.75" customHeight="1">
      <c r="A239" s="39">
        <v>238</v>
      </c>
      <c r="B239" s="59">
        <v>57776</v>
      </c>
      <c r="C239" s="2" t="s">
        <v>120</v>
      </c>
      <c r="D239" s="13" t="s">
        <v>1034</v>
      </c>
      <c r="E239" s="56" t="s">
        <v>1035</v>
      </c>
      <c r="F239" s="13" t="s">
        <v>1036</v>
      </c>
      <c r="G239" s="13">
        <v>5</v>
      </c>
      <c r="H239" s="13" t="s">
        <v>992</v>
      </c>
      <c r="I239" s="51" t="s">
        <v>49</v>
      </c>
      <c r="J239" s="60">
        <v>27</v>
      </c>
      <c r="K239" s="60">
        <v>29</v>
      </c>
      <c r="L239" s="60">
        <v>28</v>
      </c>
      <c r="M239" s="60">
        <v>17</v>
      </c>
      <c r="N239" s="60">
        <v>14</v>
      </c>
      <c r="O239" s="60">
        <v>0</v>
      </c>
      <c r="P239" s="2">
        <f t="shared" si="4"/>
        <v>115</v>
      </c>
    </row>
    <row r="240" spans="1:16" ht="24.75" customHeight="1">
      <c r="A240" s="39">
        <v>239</v>
      </c>
      <c r="B240" s="59">
        <v>57788</v>
      </c>
      <c r="C240" s="2" t="s">
        <v>132</v>
      </c>
      <c r="D240" s="13" t="s">
        <v>1037</v>
      </c>
      <c r="E240" s="56" t="s">
        <v>1038</v>
      </c>
      <c r="F240" s="13" t="s">
        <v>1039</v>
      </c>
      <c r="G240" s="13">
        <v>8</v>
      </c>
      <c r="H240" s="13" t="s">
        <v>1014</v>
      </c>
      <c r="I240" s="51" t="s">
        <v>49</v>
      </c>
      <c r="J240" s="60">
        <v>24</v>
      </c>
      <c r="K240" s="60">
        <v>15</v>
      </c>
      <c r="L240" s="60">
        <v>12</v>
      </c>
      <c r="M240" s="60">
        <v>0</v>
      </c>
      <c r="N240" s="60">
        <v>0</v>
      </c>
      <c r="O240" s="60">
        <v>0</v>
      </c>
      <c r="P240" s="2">
        <f t="shared" si="4"/>
        <v>51</v>
      </c>
    </row>
    <row r="241" spans="1:16" ht="24.75" customHeight="1">
      <c r="A241" s="39">
        <v>240</v>
      </c>
      <c r="B241" s="59">
        <v>59317</v>
      </c>
      <c r="C241" s="2" t="s">
        <v>114</v>
      </c>
      <c r="D241" s="13" t="s">
        <v>1040</v>
      </c>
      <c r="E241" s="56" t="s">
        <v>1041</v>
      </c>
      <c r="F241" s="13" t="s">
        <v>1042</v>
      </c>
      <c r="G241" s="13">
        <v>8</v>
      </c>
      <c r="H241" s="13" t="s">
        <v>1014</v>
      </c>
      <c r="I241" s="51" t="s">
        <v>49</v>
      </c>
      <c r="J241" s="60">
        <v>42</v>
      </c>
      <c r="K241" s="60">
        <v>38</v>
      </c>
      <c r="L241" s="60">
        <v>36</v>
      </c>
      <c r="M241" s="60">
        <v>29</v>
      </c>
      <c r="N241" s="60">
        <v>25</v>
      </c>
      <c r="O241" s="60">
        <v>28</v>
      </c>
      <c r="P241" s="2">
        <f t="shared" si="4"/>
        <v>198</v>
      </c>
    </row>
    <row r="242" spans="1:16" ht="24.75" customHeight="1">
      <c r="A242" s="39">
        <v>241</v>
      </c>
      <c r="B242" s="59">
        <v>59361</v>
      </c>
      <c r="C242" s="2" t="s">
        <v>120</v>
      </c>
      <c r="D242" s="13" t="s">
        <v>1043</v>
      </c>
      <c r="E242" s="56" t="s">
        <v>1044</v>
      </c>
      <c r="F242" s="13" t="s">
        <v>1045</v>
      </c>
      <c r="G242" s="13">
        <v>3</v>
      </c>
      <c r="H242" s="13" t="s">
        <v>1001</v>
      </c>
      <c r="I242" s="51" t="s">
        <v>49</v>
      </c>
      <c r="J242" s="60">
        <v>28</v>
      </c>
      <c r="K242" s="60">
        <v>29</v>
      </c>
      <c r="L242" s="60">
        <v>22</v>
      </c>
      <c r="M242" s="60">
        <v>24</v>
      </c>
      <c r="N242" s="60">
        <v>8</v>
      </c>
      <c r="O242" s="60">
        <v>0</v>
      </c>
      <c r="P242" s="2">
        <f t="shared" si="4"/>
        <v>111</v>
      </c>
    </row>
    <row r="243" spans="1:16" ht="24.75" customHeight="1">
      <c r="A243" s="39">
        <v>242</v>
      </c>
      <c r="B243" s="59">
        <v>59386</v>
      </c>
      <c r="C243" s="2" t="s">
        <v>132</v>
      </c>
      <c r="D243" s="13" t="s">
        <v>1046</v>
      </c>
      <c r="E243" s="56" t="s">
        <v>1047</v>
      </c>
      <c r="F243" s="13" t="s">
        <v>1048</v>
      </c>
      <c r="G243" s="13">
        <v>4</v>
      </c>
      <c r="H243" s="13" t="s">
        <v>1021</v>
      </c>
      <c r="I243" s="51" t="s">
        <v>49</v>
      </c>
      <c r="J243" s="60">
        <v>55</v>
      </c>
      <c r="K243" s="60">
        <v>38</v>
      </c>
      <c r="L243" s="60">
        <v>38</v>
      </c>
      <c r="M243" s="60">
        <v>27</v>
      </c>
      <c r="N243" s="60">
        <v>19</v>
      </c>
      <c r="O243" s="60">
        <v>0</v>
      </c>
      <c r="P243" s="2">
        <f t="shared" si="4"/>
        <v>177</v>
      </c>
    </row>
    <row r="244" spans="1:16" ht="24.75" customHeight="1">
      <c r="A244" s="39">
        <v>243</v>
      </c>
      <c r="B244" s="59">
        <v>79812</v>
      </c>
      <c r="C244" s="2" t="s">
        <v>132</v>
      </c>
      <c r="D244" s="13" t="s">
        <v>1049</v>
      </c>
      <c r="E244" s="56" t="s">
        <v>1050</v>
      </c>
      <c r="F244" s="13" t="s">
        <v>1051</v>
      </c>
      <c r="G244" s="13">
        <v>5</v>
      </c>
      <c r="H244" s="13" t="s">
        <v>1014</v>
      </c>
      <c r="I244" s="51" t="s">
        <v>49</v>
      </c>
      <c r="J244" s="60">
        <v>18</v>
      </c>
      <c r="K244" s="60">
        <v>16</v>
      </c>
      <c r="L244" s="60">
        <v>11</v>
      </c>
      <c r="M244" s="60">
        <v>0</v>
      </c>
      <c r="N244" s="60">
        <v>0</v>
      </c>
      <c r="O244" s="60">
        <v>0</v>
      </c>
      <c r="P244" s="2">
        <f t="shared" si="4"/>
        <v>45</v>
      </c>
    </row>
    <row r="245" spans="1:16" ht="24.75" customHeight="1">
      <c r="A245" s="39">
        <v>244</v>
      </c>
      <c r="B245" s="59">
        <v>79813</v>
      </c>
      <c r="C245" s="2" t="s">
        <v>132</v>
      </c>
      <c r="D245" s="13" t="s">
        <v>1052</v>
      </c>
      <c r="E245" s="56" t="s">
        <v>1050</v>
      </c>
      <c r="F245" s="13" t="s">
        <v>1053</v>
      </c>
      <c r="G245" s="13">
        <v>5</v>
      </c>
      <c r="H245" s="13" t="s">
        <v>1014</v>
      </c>
      <c r="I245" s="51" t="s">
        <v>49</v>
      </c>
      <c r="J245" s="60">
        <v>40</v>
      </c>
      <c r="K245" s="60">
        <v>36</v>
      </c>
      <c r="L245" s="60">
        <v>15</v>
      </c>
      <c r="M245" s="60">
        <v>18</v>
      </c>
      <c r="N245" s="60">
        <v>16</v>
      </c>
      <c r="O245" s="60">
        <v>0</v>
      </c>
      <c r="P245" s="2">
        <f t="shared" si="4"/>
        <v>125</v>
      </c>
    </row>
    <row r="246" spans="1:16" ht="24.75" customHeight="1">
      <c r="A246" s="39">
        <v>245</v>
      </c>
      <c r="B246" s="59">
        <v>79814</v>
      </c>
      <c r="C246" s="2" t="s">
        <v>132</v>
      </c>
      <c r="D246" s="13" t="s">
        <v>1052</v>
      </c>
      <c r="E246" s="56" t="s">
        <v>1050</v>
      </c>
      <c r="F246" s="13" t="s">
        <v>1054</v>
      </c>
      <c r="G246" s="13">
        <v>5</v>
      </c>
      <c r="H246" s="13" t="s">
        <v>1055</v>
      </c>
      <c r="I246" s="51" t="s">
        <v>49</v>
      </c>
      <c r="J246" s="60">
        <v>36</v>
      </c>
      <c r="K246" s="60">
        <v>21</v>
      </c>
      <c r="L246" s="60">
        <v>26</v>
      </c>
      <c r="M246" s="60">
        <v>0</v>
      </c>
      <c r="N246" s="60">
        <v>0</v>
      </c>
      <c r="O246" s="60">
        <v>0</v>
      </c>
      <c r="P246" s="2">
        <f t="shared" si="4"/>
        <v>83</v>
      </c>
    </row>
    <row r="247" spans="1:16" ht="24.75" customHeight="1">
      <c r="A247" s="39">
        <v>246</v>
      </c>
      <c r="B247" s="59">
        <v>79822</v>
      </c>
      <c r="C247" s="2" t="s">
        <v>132</v>
      </c>
      <c r="D247" s="13" t="s">
        <v>1056</v>
      </c>
      <c r="E247" s="56" t="s">
        <v>1057</v>
      </c>
      <c r="F247" s="13" t="s">
        <v>1058</v>
      </c>
      <c r="G247" s="13">
        <v>8</v>
      </c>
      <c r="H247" s="13" t="s">
        <v>1059</v>
      </c>
      <c r="I247" s="51" t="s">
        <v>49</v>
      </c>
      <c r="J247" s="60">
        <v>33</v>
      </c>
      <c r="K247" s="60">
        <v>25</v>
      </c>
      <c r="L247" s="60">
        <v>23</v>
      </c>
      <c r="M247" s="60">
        <v>0</v>
      </c>
      <c r="N247" s="60">
        <v>0</v>
      </c>
      <c r="O247" s="60">
        <v>0</v>
      </c>
      <c r="P247" s="2">
        <f t="shared" si="4"/>
        <v>81</v>
      </c>
    </row>
    <row r="248" spans="1:16" ht="24.75" customHeight="1">
      <c r="A248" s="39">
        <v>247</v>
      </c>
      <c r="B248" s="59">
        <v>79832</v>
      </c>
      <c r="C248" s="2" t="s">
        <v>132</v>
      </c>
      <c r="D248" s="13" t="s">
        <v>1060</v>
      </c>
      <c r="E248" s="56" t="s">
        <v>1057</v>
      </c>
      <c r="F248" s="13" t="s">
        <v>1061</v>
      </c>
      <c r="G248" s="13">
        <v>6</v>
      </c>
      <c r="H248" s="13" t="s">
        <v>1062</v>
      </c>
      <c r="I248" s="51" t="s">
        <v>49</v>
      </c>
      <c r="J248" s="60">
        <v>28</v>
      </c>
      <c r="K248" s="60">
        <v>20</v>
      </c>
      <c r="L248" s="60">
        <v>17</v>
      </c>
      <c r="M248" s="60">
        <v>0</v>
      </c>
      <c r="N248" s="60">
        <v>0</v>
      </c>
      <c r="O248" s="60">
        <v>0</v>
      </c>
      <c r="P248" s="2">
        <f t="shared" si="4"/>
        <v>65</v>
      </c>
    </row>
    <row r="249" spans="1:16" ht="24.75" customHeight="1">
      <c r="A249" s="39">
        <v>248</v>
      </c>
      <c r="B249" s="59">
        <v>82026</v>
      </c>
      <c r="C249" s="2" t="s">
        <v>120</v>
      </c>
      <c r="D249" s="13" t="s">
        <v>1063</v>
      </c>
      <c r="E249" s="56" t="s">
        <v>1064</v>
      </c>
      <c r="F249" s="13" t="s">
        <v>1065</v>
      </c>
      <c r="G249" s="13">
        <v>9</v>
      </c>
      <c r="H249" s="13" t="s">
        <v>1066</v>
      </c>
      <c r="I249" s="51" t="s">
        <v>49</v>
      </c>
      <c r="J249" s="60">
        <v>54</v>
      </c>
      <c r="K249" s="60">
        <v>39</v>
      </c>
      <c r="L249" s="60">
        <v>56</v>
      </c>
      <c r="M249" s="60">
        <v>35</v>
      </c>
      <c r="N249" s="60">
        <v>31</v>
      </c>
      <c r="O249" s="60">
        <v>22</v>
      </c>
      <c r="P249" s="2">
        <f t="shared" si="4"/>
        <v>237</v>
      </c>
    </row>
    <row r="250" spans="1:16" ht="24.75" customHeight="1">
      <c r="A250" s="39">
        <v>249</v>
      </c>
      <c r="B250" s="59">
        <v>82085</v>
      </c>
      <c r="C250" s="2" t="s">
        <v>132</v>
      </c>
      <c r="D250" s="13" t="s">
        <v>1067</v>
      </c>
      <c r="E250" s="56" t="s">
        <v>1068</v>
      </c>
      <c r="F250" s="13" t="s">
        <v>1069</v>
      </c>
      <c r="G250" s="13">
        <v>5</v>
      </c>
      <c r="H250" s="13" t="s">
        <v>1070</v>
      </c>
      <c r="I250" s="51" t="s">
        <v>49</v>
      </c>
      <c r="J250" s="60">
        <v>17</v>
      </c>
      <c r="K250" s="60">
        <v>11</v>
      </c>
      <c r="L250" s="60">
        <v>0</v>
      </c>
      <c r="M250" s="60">
        <v>0</v>
      </c>
      <c r="N250" s="60">
        <v>0</v>
      </c>
      <c r="O250" s="60">
        <v>0</v>
      </c>
      <c r="P250" s="2">
        <f t="shared" si="4"/>
        <v>28</v>
      </c>
    </row>
    <row r="251" spans="1:16" ht="24.75" customHeight="1">
      <c r="A251" s="39">
        <v>250</v>
      </c>
      <c r="B251" s="59">
        <v>82092</v>
      </c>
      <c r="C251" s="2" t="s">
        <v>120</v>
      </c>
      <c r="D251" s="13" t="s">
        <v>1071</v>
      </c>
      <c r="E251" s="56" t="s">
        <v>1072</v>
      </c>
      <c r="F251" s="13" t="s">
        <v>1073</v>
      </c>
      <c r="G251" s="13">
        <v>5</v>
      </c>
      <c r="H251" s="13" t="s">
        <v>1001</v>
      </c>
      <c r="I251" s="51" t="s">
        <v>49</v>
      </c>
      <c r="J251" s="60">
        <v>98</v>
      </c>
      <c r="K251" s="60">
        <v>69</v>
      </c>
      <c r="L251" s="60">
        <v>46</v>
      </c>
      <c r="M251" s="60">
        <v>20</v>
      </c>
      <c r="N251" s="60">
        <v>39</v>
      </c>
      <c r="O251" s="60">
        <v>32</v>
      </c>
      <c r="P251" s="2">
        <f t="shared" si="4"/>
        <v>304</v>
      </c>
    </row>
    <row r="252" spans="1:16" ht="24.75" customHeight="1">
      <c r="A252" s="39">
        <v>251</v>
      </c>
      <c r="B252" s="59">
        <v>82654</v>
      </c>
      <c r="C252" s="2" t="s">
        <v>120</v>
      </c>
      <c r="D252" s="13" t="s">
        <v>1074</v>
      </c>
      <c r="E252" s="56" t="s">
        <v>1075</v>
      </c>
      <c r="F252" s="13" t="s">
        <v>1076</v>
      </c>
      <c r="G252" s="13">
        <v>2</v>
      </c>
      <c r="H252" s="13" t="s">
        <v>1070</v>
      </c>
      <c r="I252" s="51" t="s">
        <v>49</v>
      </c>
      <c r="J252" s="60">
        <v>33</v>
      </c>
      <c r="K252" s="60">
        <v>30</v>
      </c>
      <c r="L252" s="60">
        <v>29</v>
      </c>
      <c r="M252" s="60">
        <v>14</v>
      </c>
      <c r="N252" s="60">
        <v>11</v>
      </c>
      <c r="O252" s="60">
        <v>9</v>
      </c>
      <c r="P252" s="2">
        <f t="shared" si="4"/>
        <v>126</v>
      </c>
    </row>
    <row r="253" spans="1:16" ht="24.75" customHeight="1">
      <c r="A253" s="39">
        <v>252</v>
      </c>
      <c r="B253" s="59">
        <v>84754</v>
      </c>
      <c r="C253" s="2" t="s">
        <v>132</v>
      </c>
      <c r="D253" s="13" t="s">
        <v>1077</v>
      </c>
      <c r="E253" s="56" t="s">
        <v>1078</v>
      </c>
      <c r="F253" s="13" t="s">
        <v>1079</v>
      </c>
      <c r="G253" s="13">
        <v>3</v>
      </c>
      <c r="H253" s="13" t="s">
        <v>1014</v>
      </c>
      <c r="I253" s="51" t="s">
        <v>49</v>
      </c>
      <c r="J253" s="60">
        <v>40</v>
      </c>
      <c r="K253" s="60">
        <v>30</v>
      </c>
      <c r="L253" s="60">
        <v>25</v>
      </c>
      <c r="M253" s="60">
        <v>21</v>
      </c>
      <c r="N253" s="60">
        <v>14</v>
      </c>
      <c r="O253" s="60">
        <v>0</v>
      </c>
      <c r="P253" s="2">
        <f t="shared" si="4"/>
        <v>130</v>
      </c>
    </row>
    <row r="254" spans="1:16" ht="24.75" customHeight="1">
      <c r="A254" s="39">
        <v>253</v>
      </c>
      <c r="B254" s="59">
        <v>84758</v>
      </c>
      <c r="C254" s="2" t="s">
        <v>120</v>
      </c>
      <c r="D254" s="13" t="s">
        <v>1080</v>
      </c>
      <c r="E254" s="56" t="s">
        <v>1081</v>
      </c>
      <c r="F254" s="13" t="s">
        <v>534</v>
      </c>
      <c r="G254" s="13">
        <v>5</v>
      </c>
      <c r="H254" s="13" t="s">
        <v>1028</v>
      </c>
      <c r="I254" s="51" t="s">
        <v>49</v>
      </c>
      <c r="J254" s="60">
        <v>40</v>
      </c>
      <c r="K254" s="60">
        <v>33</v>
      </c>
      <c r="L254" s="60">
        <v>26</v>
      </c>
      <c r="M254" s="60">
        <v>18</v>
      </c>
      <c r="N254" s="60">
        <v>14</v>
      </c>
      <c r="O254" s="60">
        <v>0</v>
      </c>
      <c r="P254" s="2">
        <f t="shared" si="4"/>
        <v>131</v>
      </c>
    </row>
    <row r="255" spans="1:16" ht="24.75" customHeight="1">
      <c r="A255" s="39">
        <v>254</v>
      </c>
      <c r="B255" s="62" t="s">
        <v>1082</v>
      </c>
      <c r="C255" s="2" t="s">
        <v>120</v>
      </c>
      <c r="D255" s="13" t="s">
        <v>1083</v>
      </c>
      <c r="E255" s="56" t="s">
        <v>1078</v>
      </c>
      <c r="F255" s="13" t="s">
        <v>1084</v>
      </c>
      <c r="G255" s="13" t="s">
        <v>1085</v>
      </c>
      <c r="H255" s="13" t="s">
        <v>1014</v>
      </c>
      <c r="I255" s="51" t="s">
        <v>49</v>
      </c>
      <c r="J255" s="60">
        <v>10</v>
      </c>
      <c r="K255" s="60">
        <v>10</v>
      </c>
      <c r="L255" s="60">
        <v>20</v>
      </c>
      <c r="M255" s="60">
        <v>0</v>
      </c>
      <c r="N255" s="60">
        <v>15</v>
      </c>
      <c r="O255" s="60">
        <v>9</v>
      </c>
      <c r="P255" s="2">
        <f t="shared" si="4"/>
        <v>64</v>
      </c>
    </row>
    <row r="256" spans="1:16" ht="24.75" customHeight="1">
      <c r="A256" s="39">
        <v>255</v>
      </c>
      <c r="B256" s="62" t="s">
        <v>1086</v>
      </c>
      <c r="C256" s="2" t="s">
        <v>132</v>
      </c>
      <c r="D256" s="13" t="s">
        <v>1087</v>
      </c>
      <c r="E256" s="56" t="s">
        <v>1088</v>
      </c>
      <c r="F256" s="13" t="s">
        <v>1089</v>
      </c>
      <c r="G256" s="13">
        <v>3</v>
      </c>
      <c r="H256" s="13" t="s">
        <v>1021</v>
      </c>
      <c r="I256" s="51" t="s">
        <v>49</v>
      </c>
      <c r="J256" s="60">
        <v>35</v>
      </c>
      <c r="K256" s="60">
        <v>27</v>
      </c>
      <c r="L256" s="60">
        <v>33</v>
      </c>
      <c r="M256" s="60">
        <v>0</v>
      </c>
      <c r="N256" s="60">
        <v>0</v>
      </c>
      <c r="O256" s="60">
        <v>0</v>
      </c>
      <c r="P256" s="2">
        <f t="shared" si="4"/>
        <v>95</v>
      </c>
    </row>
    <row r="257" spans="1:16" ht="24.75" customHeight="1">
      <c r="A257" s="39">
        <v>256</v>
      </c>
      <c r="B257" s="62" t="s">
        <v>1090</v>
      </c>
      <c r="C257" s="2" t="s">
        <v>120</v>
      </c>
      <c r="D257" s="13" t="s">
        <v>1091</v>
      </c>
      <c r="E257" s="56" t="s">
        <v>1092</v>
      </c>
      <c r="F257" s="13" t="s">
        <v>1093</v>
      </c>
      <c r="G257" s="13">
        <v>5</v>
      </c>
      <c r="H257" s="13" t="s">
        <v>1094</v>
      </c>
      <c r="I257" s="51" t="s">
        <v>49</v>
      </c>
      <c r="J257" s="60">
        <v>85</v>
      </c>
      <c r="K257" s="60">
        <v>59</v>
      </c>
      <c r="L257" s="60">
        <v>34</v>
      </c>
      <c r="M257" s="60">
        <v>40</v>
      </c>
      <c r="N257" s="60">
        <v>36</v>
      </c>
      <c r="O257" s="60">
        <v>23</v>
      </c>
      <c r="P257" s="2">
        <f t="shared" si="4"/>
        <v>277</v>
      </c>
    </row>
    <row r="258" spans="1:16" ht="24.75" customHeight="1">
      <c r="A258" s="39">
        <v>257</v>
      </c>
      <c r="B258" s="62" t="s">
        <v>1095</v>
      </c>
      <c r="C258" s="2" t="s">
        <v>120</v>
      </c>
      <c r="D258" s="13" t="s">
        <v>1096</v>
      </c>
      <c r="E258" s="56" t="s">
        <v>1097</v>
      </c>
      <c r="F258" s="13" t="s">
        <v>1098</v>
      </c>
      <c r="G258" s="13">
        <v>2</v>
      </c>
      <c r="H258" s="13" t="s">
        <v>1001</v>
      </c>
      <c r="I258" s="51" t="s">
        <v>49</v>
      </c>
      <c r="J258" s="60">
        <v>75</v>
      </c>
      <c r="K258" s="60">
        <v>47</v>
      </c>
      <c r="L258" s="60">
        <v>29</v>
      </c>
      <c r="M258" s="60">
        <v>24</v>
      </c>
      <c r="N258" s="60">
        <v>23</v>
      </c>
      <c r="O258" s="60">
        <v>13</v>
      </c>
      <c r="P258" s="2">
        <f t="shared" si="4"/>
        <v>211</v>
      </c>
    </row>
    <row r="259" spans="1:16" ht="24.75" customHeight="1">
      <c r="A259" s="39">
        <v>258</v>
      </c>
      <c r="B259" s="62" t="s">
        <v>1099</v>
      </c>
      <c r="C259" s="2" t="s">
        <v>120</v>
      </c>
      <c r="D259" s="13" t="s">
        <v>1100</v>
      </c>
      <c r="E259" s="56" t="s">
        <v>1101</v>
      </c>
      <c r="F259" s="13" t="s">
        <v>1102</v>
      </c>
      <c r="G259" s="13">
        <v>3</v>
      </c>
      <c r="H259" s="13" t="s">
        <v>1021</v>
      </c>
      <c r="I259" s="51" t="s">
        <v>49</v>
      </c>
      <c r="J259" s="60">
        <v>53</v>
      </c>
      <c r="K259" s="60">
        <v>36</v>
      </c>
      <c r="L259" s="60">
        <v>20</v>
      </c>
      <c r="M259" s="60">
        <v>20</v>
      </c>
      <c r="N259" s="60">
        <v>16</v>
      </c>
      <c r="O259" s="60">
        <v>12</v>
      </c>
      <c r="P259" s="2">
        <f t="shared" si="4"/>
        <v>157</v>
      </c>
    </row>
    <row r="260" spans="1:16" ht="24.75" customHeight="1">
      <c r="A260" s="39">
        <v>259</v>
      </c>
      <c r="B260" s="62" t="s">
        <v>1103</v>
      </c>
      <c r="C260" s="2" t="s">
        <v>114</v>
      </c>
      <c r="D260" s="13" t="s">
        <v>1104</v>
      </c>
      <c r="E260" s="56" t="s">
        <v>1105</v>
      </c>
      <c r="F260" s="13" t="s">
        <v>1106</v>
      </c>
      <c r="G260" s="13">
        <v>4</v>
      </c>
      <c r="H260" s="13" t="s">
        <v>1001</v>
      </c>
      <c r="I260" s="51" t="s">
        <v>49</v>
      </c>
      <c r="J260" s="60">
        <v>31</v>
      </c>
      <c r="K260" s="60">
        <v>43</v>
      </c>
      <c r="L260" s="60">
        <v>43</v>
      </c>
      <c r="M260" s="60">
        <v>37</v>
      </c>
      <c r="N260" s="60">
        <v>24</v>
      </c>
      <c r="O260" s="60">
        <v>19</v>
      </c>
      <c r="P260" s="2">
        <f t="shared" si="4"/>
        <v>197</v>
      </c>
    </row>
    <row r="261" spans="1:16" ht="24.75" customHeight="1">
      <c r="A261" s="39">
        <v>260</v>
      </c>
      <c r="B261" s="62" t="s">
        <v>1107</v>
      </c>
      <c r="C261" s="2" t="s">
        <v>120</v>
      </c>
      <c r="D261" s="13" t="s">
        <v>1108</v>
      </c>
      <c r="E261" s="56" t="s">
        <v>1109</v>
      </c>
      <c r="F261" s="13" t="s">
        <v>1110</v>
      </c>
      <c r="G261" s="13">
        <v>2</v>
      </c>
      <c r="H261" s="13" t="s">
        <v>1001</v>
      </c>
      <c r="I261" s="51" t="s">
        <v>49</v>
      </c>
      <c r="J261" s="60">
        <v>51</v>
      </c>
      <c r="K261" s="60">
        <v>63</v>
      </c>
      <c r="L261" s="60">
        <v>55</v>
      </c>
      <c r="M261" s="60">
        <v>22</v>
      </c>
      <c r="N261" s="60">
        <v>22</v>
      </c>
      <c r="O261" s="60">
        <v>10</v>
      </c>
      <c r="P261" s="2">
        <f t="shared" si="4"/>
        <v>223</v>
      </c>
    </row>
    <row r="262" spans="1:16" ht="24.75" customHeight="1">
      <c r="A262" s="39">
        <v>261</v>
      </c>
      <c r="B262" s="62" t="s">
        <v>1111</v>
      </c>
      <c r="C262" s="2" t="s">
        <v>120</v>
      </c>
      <c r="D262" s="13" t="s">
        <v>1112</v>
      </c>
      <c r="E262" s="56" t="s">
        <v>1113</v>
      </c>
      <c r="F262" s="13" t="s">
        <v>1114</v>
      </c>
      <c r="G262" s="13">
        <v>5</v>
      </c>
      <c r="H262" s="13" t="s">
        <v>1001</v>
      </c>
      <c r="I262" s="51" t="s">
        <v>49</v>
      </c>
      <c r="J262" s="60">
        <f>22+26</f>
        <v>48</v>
      </c>
      <c r="K262" s="60">
        <f>28+34</f>
        <v>62</v>
      </c>
      <c r="L262" s="60">
        <f>6+16</f>
        <v>22</v>
      </c>
      <c r="M262" s="60">
        <f>10+9</f>
        <v>19</v>
      </c>
      <c r="N262" s="60">
        <f>10+1</f>
        <v>11</v>
      </c>
      <c r="O262" s="60">
        <v>0</v>
      </c>
      <c r="P262" s="2">
        <f t="shared" si="4"/>
        <v>162</v>
      </c>
    </row>
    <row r="263" spans="1:16" ht="24.75" customHeight="1">
      <c r="A263" s="39">
        <v>262</v>
      </c>
      <c r="B263" s="62" t="s">
        <v>1115</v>
      </c>
      <c r="C263" s="2" t="s">
        <v>120</v>
      </c>
      <c r="D263" s="13" t="s">
        <v>1116</v>
      </c>
      <c r="E263" s="56" t="s">
        <v>1116</v>
      </c>
      <c r="F263" s="13" t="s">
        <v>1117</v>
      </c>
      <c r="G263" s="13" t="s">
        <v>1118</v>
      </c>
      <c r="H263" s="13" t="s">
        <v>1014</v>
      </c>
      <c r="I263" s="51" t="s">
        <v>49</v>
      </c>
      <c r="J263" s="60">
        <v>31</v>
      </c>
      <c r="K263" s="60">
        <v>24</v>
      </c>
      <c r="L263" s="60">
        <v>12</v>
      </c>
      <c r="M263" s="60">
        <v>18</v>
      </c>
      <c r="N263" s="60">
        <v>11</v>
      </c>
      <c r="O263" s="60">
        <v>16</v>
      </c>
      <c r="P263" s="2">
        <f t="shared" si="4"/>
        <v>112</v>
      </c>
    </row>
    <row r="264" spans="1:16" ht="24.75" customHeight="1">
      <c r="A264" s="39">
        <v>263</v>
      </c>
      <c r="B264" s="62" t="s">
        <v>1119</v>
      </c>
      <c r="C264" s="2" t="s">
        <v>132</v>
      </c>
      <c r="D264" s="13" t="s">
        <v>1120</v>
      </c>
      <c r="E264" s="56" t="s">
        <v>1121</v>
      </c>
      <c r="F264" s="13" t="s">
        <v>1122</v>
      </c>
      <c r="G264" s="13">
        <v>2</v>
      </c>
      <c r="H264" s="13" t="s">
        <v>1014</v>
      </c>
      <c r="I264" s="51" t="s">
        <v>49</v>
      </c>
      <c r="J264" s="60">
        <v>18</v>
      </c>
      <c r="K264" s="60">
        <v>19</v>
      </c>
      <c r="L264" s="60">
        <v>15</v>
      </c>
      <c r="M264" s="60">
        <v>0</v>
      </c>
      <c r="N264" s="60">
        <v>0</v>
      </c>
      <c r="O264" s="60">
        <v>0</v>
      </c>
      <c r="P264" s="2">
        <f t="shared" si="4"/>
        <v>52</v>
      </c>
    </row>
    <row r="265" spans="1:16" ht="24.75" customHeight="1">
      <c r="A265" s="39">
        <v>264</v>
      </c>
      <c r="B265" s="62" t="s">
        <v>1123</v>
      </c>
      <c r="C265" s="2" t="s">
        <v>132</v>
      </c>
      <c r="D265" s="13" t="s">
        <v>1124</v>
      </c>
      <c r="E265" s="56" t="s">
        <v>1125</v>
      </c>
      <c r="F265" s="13" t="s">
        <v>936</v>
      </c>
      <c r="G265" s="13" t="s">
        <v>1126</v>
      </c>
      <c r="H265" s="13" t="s">
        <v>1014</v>
      </c>
      <c r="I265" s="51" t="s">
        <v>49</v>
      </c>
      <c r="J265" s="60">
        <v>35</v>
      </c>
      <c r="K265" s="60">
        <v>25</v>
      </c>
      <c r="L265" s="60">
        <v>20</v>
      </c>
      <c r="M265" s="60">
        <v>0</v>
      </c>
      <c r="N265" s="60">
        <v>0</v>
      </c>
      <c r="O265" s="60">
        <v>0</v>
      </c>
      <c r="P265" s="2">
        <f t="shared" si="4"/>
        <v>80</v>
      </c>
    </row>
    <row r="266" spans="1:16" ht="24.75" customHeight="1">
      <c r="A266" s="39">
        <v>265</v>
      </c>
      <c r="B266" s="62" t="s">
        <v>1127</v>
      </c>
      <c r="C266" s="2" t="s">
        <v>120</v>
      </c>
      <c r="D266" s="13" t="s">
        <v>1128</v>
      </c>
      <c r="E266" s="56" t="s">
        <v>1129</v>
      </c>
      <c r="F266" s="13" t="s">
        <v>1130</v>
      </c>
      <c r="G266" s="13">
        <v>28</v>
      </c>
      <c r="H266" s="13" t="s">
        <v>1131</v>
      </c>
      <c r="I266" s="51" t="s">
        <v>49</v>
      </c>
      <c r="J266" s="60">
        <v>40</v>
      </c>
      <c r="K266" s="60">
        <v>60</v>
      </c>
      <c r="L266" s="60">
        <v>35</v>
      </c>
      <c r="M266" s="60">
        <v>21</v>
      </c>
      <c r="N266" s="60">
        <v>20</v>
      </c>
      <c r="O266" s="60">
        <v>19</v>
      </c>
      <c r="P266" s="2">
        <f t="shared" si="4"/>
        <v>195</v>
      </c>
    </row>
    <row r="267" spans="1:16" ht="24.75" customHeight="1">
      <c r="A267" s="39">
        <v>266</v>
      </c>
      <c r="B267" s="62" t="s">
        <v>1132</v>
      </c>
      <c r="C267" s="2" t="s">
        <v>120</v>
      </c>
      <c r="D267" s="13" t="s">
        <v>1133</v>
      </c>
      <c r="E267" s="56" t="s">
        <v>1134</v>
      </c>
      <c r="F267" s="13" t="s">
        <v>1135</v>
      </c>
      <c r="G267" s="13">
        <v>9</v>
      </c>
      <c r="H267" s="13" t="s">
        <v>1021</v>
      </c>
      <c r="I267" s="51" t="s">
        <v>49</v>
      </c>
      <c r="J267" s="60">
        <v>36</v>
      </c>
      <c r="K267" s="60">
        <v>29</v>
      </c>
      <c r="L267" s="60">
        <v>19</v>
      </c>
      <c r="M267" s="60">
        <v>29</v>
      </c>
      <c r="N267" s="60">
        <v>16</v>
      </c>
      <c r="O267" s="60">
        <v>25</v>
      </c>
      <c r="P267" s="2">
        <f t="shared" si="4"/>
        <v>154</v>
      </c>
    </row>
    <row r="268" spans="1:16" ht="24.75" customHeight="1">
      <c r="A268" s="39">
        <v>267</v>
      </c>
      <c r="B268" s="62" t="s">
        <v>1136</v>
      </c>
      <c r="C268" s="2" t="s">
        <v>132</v>
      </c>
      <c r="D268" s="13" t="s">
        <v>1137</v>
      </c>
      <c r="E268" s="56" t="s">
        <v>1138</v>
      </c>
      <c r="F268" s="13" t="s">
        <v>1139</v>
      </c>
      <c r="G268" s="13">
        <v>3</v>
      </c>
      <c r="H268" s="13" t="s">
        <v>1059</v>
      </c>
      <c r="I268" s="51" t="s">
        <v>49</v>
      </c>
      <c r="J268" s="60">
        <v>41</v>
      </c>
      <c r="K268" s="60">
        <v>33</v>
      </c>
      <c r="L268" s="60">
        <v>23</v>
      </c>
      <c r="M268" s="60">
        <v>0</v>
      </c>
      <c r="N268" s="60">
        <v>0</v>
      </c>
      <c r="O268" s="60">
        <v>0</v>
      </c>
      <c r="P268" s="2">
        <f t="shared" si="4"/>
        <v>97</v>
      </c>
    </row>
    <row r="269" spans="1:16" ht="24.75" customHeight="1">
      <c r="A269" s="39">
        <v>268</v>
      </c>
      <c r="B269" s="62" t="s">
        <v>1140</v>
      </c>
      <c r="C269" s="2" t="s">
        <v>120</v>
      </c>
      <c r="D269" s="13" t="s">
        <v>1141</v>
      </c>
      <c r="E269" s="63" t="s">
        <v>1142</v>
      </c>
      <c r="F269" s="13" t="s">
        <v>1143</v>
      </c>
      <c r="G269" s="13">
        <v>1</v>
      </c>
      <c r="H269" s="13" t="s">
        <v>1144</v>
      </c>
      <c r="I269" s="51" t="s">
        <v>49</v>
      </c>
      <c r="J269" s="64">
        <v>66</v>
      </c>
      <c r="K269" s="64">
        <v>48</v>
      </c>
      <c r="L269" s="64">
        <v>28</v>
      </c>
      <c r="M269" s="65">
        <v>22</v>
      </c>
      <c r="N269" s="65">
        <v>21</v>
      </c>
      <c r="O269" s="65">
        <v>17</v>
      </c>
      <c r="P269" s="2">
        <f t="shared" si="4"/>
        <v>202</v>
      </c>
    </row>
    <row r="270" spans="1:16" ht="24.75" customHeight="1">
      <c r="A270" s="39">
        <v>269</v>
      </c>
      <c r="B270" s="62" t="s">
        <v>1145</v>
      </c>
      <c r="C270" s="2" t="s">
        <v>120</v>
      </c>
      <c r="D270" s="13" t="s">
        <v>1146</v>
      </c>
      <c r="E270" s="56" t="s">
        <v>1147</v>
      </c>
      <c r="F270" s="13" t="s">
        <v>1148</v>
      </c>
      <c r="G270" s="13">
        <v>9</v>
      </c>
      <c r="H270" s="13" t="s">
        <v>1021</v>
      </c>
      <c r="I270" s="51" t="s">
        <v>49</v>
      </c>
      <c r="J270" s="55">
        <v>29</v>
      </c>
      <c r="K270" s="55">
        <v>32</v>
      </c>
      <c r="L270" s="55">
        <v>28</v>
      </c>
      <c r="M270" s="60">
        <v>20</v>
      </c>
      <c r="N270" s="60">
        <v>28</v>
      </c>
      <c r="O270" s="60">
        <v>11</v>
      </c>
      <c r="P270" s="2">
        <f t="shared" si="4"/>
        <v>148</v>
      </c>
    </row>
    <row r="271" spans="1:16" ht="24.75" customHeight="1">
      <c r="A271" s="39">
        <v>270</v>
      </c>
      <c r="B271" s="62" t="s">
        <v>1149</v>
      </c>
      <c r="C271" s="2" t="s">
        <v>132</v>
      </c>
      <c r="D271" s="13" t="s">
        <v>1150</v>
      </c>
      <c r="E271" s="56" t="s">
        <v>1151</v>
      </c>
      <c r="F271" s="13" t="s">
        <v>1152</v>
      </c>
      <c r="G271" s="13" t="s">
        <v>1153</v>
      </c>
      <c r="H271" s="13" t="s">
        <v>1154</v>
      </c>
      <c r="I271" s="51" t="s">
        <v>49</v>
      </c>
      <c r="J271" s="60">
        <v>33</v>
      </c>
      <c r="K271" s="60">
        <v>28</v>
      </c>
      <c r="L271" s="60">
        <v>18</v>
      </c>
      <c r="M271" s="60">
        <v>0</v>
      </c>
      <c r="N271" s="60">
        <v>0</v>
      </c>
      <c r="O271" s="60">
        <v>0</v>
      </c>
      <c r="P271" s="2">
        <f t="shared" si="4"/>
        <v>79</v>
      </c>
    </row>
    <row r="272" spans="1:16" ht="24.75" customHeight="1">
      <c r="A272" s="39">
        <v>271</v>
      </c>
      <c r="B272" s="62" t="s">
        <v>1155</v>
      </c>
      <c r="C272" s="2" t="s">
        <v>114</v>
      </c>
      <c r="D272" s="13" t="s">
        <v>1156</v>
      </c>
      <c r="E272" s="56" t="s">
        <v>1157</v>
      </c>
      <c r="F272" s="13" t="s">
        <v>1158</v>
      </c>
      <c r="G272" s="13">
        <v>3</v>
      </c>
      <c r="H272" s="13" t="s">
        <v>1001</v>
      </c>
      <c r="I272" s="51" t="s">
        <v>49</v>
      </c>
      <c r="J272" s="60">
        <v>78</v>
      </c>
      <c r="K272" s="60">
        <v>67</v>
      </c>
      <c r="L272" s="60">
        <v>36</v>
      </c>
      <c r="M272" s="60">
        <v>52</v>
      </c>
      <c r="N272" s="60">
        <v>28</v>
      </c>
      <c r="O272" s="60">
        <v>21</v>
      </c>
      <c r="P272" s="2">
        <f t="shared" si="4"/>
        <v>282</v>
      </c>
    </row>
    <row r="273" spans="1:16" ht="24.75" customHeight="1">
      <c r="A273" s="39">
        <v>272</v>
      </c>
      <c r="B273" s="62" t="s">
        <v>1159</v>
      </c>
      <c r="C273" s="2" t="s">
        <v>132</v>
      </c>
      <c r="D273" s="13" t="s">
        <v>1160</v>
      </c>
      <c r="E273" s="56" t="s">
        <v>1161</v>
      </c>
      <c r="F273" s="13" t="s">
        <v>1158</v>
      </c>
      <c r="G273" s="13">
        <v>3</v>
      </c>
      <c r="H273" s="13" t="s">
        <v>1001</v>
      </c>
      <c r="I273" s="51" t="s">
        <v>49</v>
      </c>
      <c r="J273" s="55">
        <v>36</v>
      </c>
      <c r="K273" s="55">
        <v>40</v>
      </c>
      <c r="L273" s="55">
        <v>15</v>
      </c>
      <c r="M273" s="60">
        <v>0</v>
      </c>
      <c r="N273" s="60">
        <v>0</v>
      </c>
      <c r="O273" s="60">
        <v>0</v>
      </c>
      <c r="P273" s="2">
        <f t="shared" si="4"/>
        <v>91</v>
      </c>
    </row>
    <row r="274" spans="1:16" ht="24.75" customHeight="1">
      <c r="A274" s="39">
        <v>273</v>
      </c>
      <c r="B274" s="62" t="s">
        <v>1162</v>
      </c>
      <c r="C274" s="2" t="s">
        <v>132</v>
      </c>
      <c r="D274" s="13" t="s">
        <v>1163</v>
      </c>
      <c r="E274" s="56" t="s">
        <v>1164</v>
      </c>
      <c r="F274" s="13" t="s">
        <v>1152</v>
      </c>
      <c r="G274" s="13">
        <v>2</v>
      </c>
      <c r="H274" s="13" t="s">
        <v>1001</v>
      </c>
      <c r="I274" s="51" t="s">
        <v>49</v>
      </c>
      <c r="J274" s="55">
        <v>56</v>
      </c>
      <c r="K274" s="55">
        <v>55</v>
      </c>
      <c r="L274" s="55">
        <v>48</v>
      </c>
      <c r="M274" s="60">
        <v>0</v>
      </c>
      <c r="N274" s="60">
        <v>0</v>
      </c>
      <c r="O274" s="60">
        <v>0</v>
      </c>
      <c r="P274" s="2">
        <f t="shared" si="4"/>
        <v>159</v>
      </c>
    </row>
    <row r="275" spans="1:16" ht="24.75" customHeight="1">
      <c r="A275" s="39">
        <v>274</v>
      </c>
      <c r="B275" s="62" t="s">
        <v>1165</v>
      </c>
      <c r="C275" s="2" t="s">
        <v>120</v>
      </c>
      <c r="D275" s="13" t="s">
        <v>1166</v>
      </c>
      <c r="E275" s="56" t="s">
        <v>1167</v>
      </c>
      <c r="F275" s="13" t="s">
        <v>1168</v>
      </c>
      <c r="G275" s="13">
        <v>3</v>
      </c>
      <c r="H275" s="13" t="s">
        <v>1021</v>
      </c>
      <c r="I275" s="51" t="s">
        <v>49</v>
      </c>
      <c r="J275" s="55">
        <v>39</v>
      </c>
      <c r="K275" s="55">
        <v>32</v>
      </c>
      <c r="L275" s="55">
        <v>39</v>
      </c>
      <c r="M275" s="60">
        <v>33</v>
      </c>
      <c r="N275" s="60">
        <v>26</v>
      </c>
      <c r="O275" s="60">
        <v>23</v>
      </c>
      <c r="P275" s="2">
        <f t="shared" si="4"/>
        <v>192</v>
      </c>
    </row>
    <row r="276" spans="1:16" ht="24.75" customHeight="1">
      <c r="A276" s="39">
        <v>275</v>
      </c>
      <c r="B276" s="62" t="s">
        <v>1169</v>
      </c>
      <c r="C276" s="2" t="s">
        <v>120</v>
      </c>
      <c r="D276" s="13" t="s">
        <v>1170</v>
      </c>
      <c r="E276" s="56" t="s">
        <v>1171</v>
      </c>
      <c r="F276" s="13" t="s">
        <v>1172</v>
      </c>
      <c r="G276" s="13" t="s">
        <v>1173</v>
      </c>
      <c r="H276" s="13" t="s">
        <v>1001</v>
      </c>
      <c r="I276" s="51" t="s">
        <v>49</v>
      </c>
      <c r="J276" s="60">
        <v>33</v>
      </c>
      <c r="K276" s="60">
        <v>29</v>
      </c>
      <c r="L276" s="60">
        <v>18</v>
      </c>
      <c r="M276" s="60">
        <v>19</v>
      </c>
      <c r="N276" s="60">
        <v>12</v>
      </c>
      <c r="O276" s="60">
        <v>9</v>
      </c>
      <c r="P276" s="2">
        <f t="shared" si="4"/>
        <v>120</v>
      </c>
    </row>
    <row r="277" spans="1:16" ht="24.75" customHeight="1">
      <c r="A277" s="39">
        <v>276</v>
      </c>
      <c r="B277" s="62" t="s">
        <v>1174</v>
      </c>
      <c r="C277" s="2" t="s">
        <v>114</v>
      </c>
      <c r="D277" s="13" t="s">
        <v>1175</v>
      </c>
      <c r="E277" s="56" t="s">
        <v>1176</v>
      </c>
      <c r="F277" s="13" t="s">
        <v>264</v>
      </c>
      <c r="G277" s="13">
        <v>4</v>
      </c>
      <c r="H277" s="13" t="s">
        <v>1001</v>
      </c>
      <c r="I277" s="51" t="s">
        <v>49</v>
      </c>
      <c r="J277" s="60">
        <v>41</v>
      </c>
      <c r="K277" s="60">
        <v>39</v>
      </c>
      <c r="L277" s="60">
        <v>34</v>
      </c>
      <c r="M277" s="60">
        <v>34</v>
      </c>
      <c r="N277" s="60">
        <v>22</v>
      </c>
      <c r="O277" s="60">
        <v>13</v>
      </c>
      <c r="P277" s="2">
        <f t="shared" si="4"/>
        <v>183</v>
      </c>
    </row>
    <row r="278" spans="1:16" ht="24.75" customHeight="1">
      <c r="A278" s="39">
        <v>277</v>
      </c>
      <c r="B278" s="62" t="s">
        <v>1177</v>
      </c>
      <c r="C278" s="2" t="s">
        <v>120</v>
      </c>
      <c r="D278" s="13" t="s">
        <v>1178</v>
      </c>
      <c r="E278" s="56" t="s">
        <v>1179</v>
      </c>
      <c r="F278" s="13" t="s">
        <v>1180</v>
      </c>
      <c r="G278" s="13">
        <v>29</v>
      </c>
      <c r="H278" s="13" t="s">
        <v>1181</v>
      </c>
      <c r="I278" s="51" t="s">
        <v>49</v>
      </c>
      <c r="J278" s="60">
        <f>32+33</f>
        <v>65</v>
      </c>
      <c r="K278" s="60">
        <f>31+20</f>
        <v>51</v>
      </c>
      <c r="L278" s="60">
        <f>29+20</f>
        <v>49</v>
      </c>
      <c r="M278" s="60">
        <f>19+28</f>
        <v>47</v>
      </c>
      <c r="N278" s="60">
        <f>22+17</f>
        <v>39</v>
      </c>
      <c r="O278" s="60">
        <f>17+16</f>
        <v>33</v>
      </c>
      <c r="P278" s="2">
        <f t="shared" si="4"/>
        <v>284</v>
      </c>
    </row>
    <row r="279" spans="1:16" ht="24.75" customHeight="1">
      <c r="A279" s="39">
        <v>278</v>
      </c>
      <c r="B279" s="62" t="s">
        <v>1182</v>
      </c>
      <c r="C279" s="2" t="s">
        <v>120</v>
      </c>
      <c r="D279" s="13" t="s">
        <v>1183</v>
      </c>
      <c r="E279" s="56" t="s">
        <v>1183</v>
      </c>
      <c r="F279" s="13" t="s">
        <v>1180</v>
      </c>
      <c r="G279" s="13" t="s">
        <v>1180</v>
      </c>
      <c r="H279" s="13" t="s">
        <v>1181</v>
      </c>
      <c r="I279" s="51" t="s">
        <v>49</v>
      </c>
      <c r="J279" s="55">
        <f>36+19</f>
        <v>55</v>
      </c>
      <c r="K279" s="55">
        <f>21+30</f>
        <v>51</v>
      </c>
      <c r="L279" s="55">
        <f>21+18</f>
        <v>39</v>
      </c>
      <c r="M279" s="60">
        <v>26</v>
      </c>
      <c r="N279" s="60">
        <v>12</v>
      </c>
      <c r="O279" s="60">
        <v>5</v>
      </c>
      <c r="P279" s="2">
        <f t="shared" si="4"/>
        <v>188</v>
      </c>
    </row>
    <row r="280" spans="1:16" ht="24.75" customHeight="1">
      <c r="A280" s="39">
        <v>279</v>
      </c>
      <c r="B280" s="62" t="s">
        <v>1184</v>
      </c>
      <c r="C280" s="2" t="s">
        <v>132</v>
      </c>
      <c r="D280" s="13" t="s">
        <v>1185</v>
      </c>
      <c r="E280" s="56" t="s">
        <v>1185</v>
      </c>
      <c r="F280" s="13" t="s">
        <v>1186</v>
      </c>
      <c r="G280" s="13">
        <v>4</v>
      </c>
      <c r="H280" s="13" t="s">
        <v>1187</v>
      </c>
      <c r="I280" s="51" t="s">
        <v>49</v>
      </c>
      <c r="J280" s="60">
        <f>16+15</f>
        <v>31</v>
      </c>
      <c r="K280" s="60">
        <f>13+12</f>
        <v>25</v>
      </c>
      <c r="L280" s="60">
        <f>13+10</f>
        <v>23</v>
      </c>
      <c r="M280" s="60">
        <v>0</v>
      </c>
      <c r="N280" s="60">
        <v>0</v>
      </c>
      <c r="O280" s="60">
        <v>0</v>
      </c>
      <c r="P280" s="2">
        <f t="shared" si="4"/>
        <v>79</v>
      </c>
    </row>
    <row r="281" spans="1:16" ht="24.75" customHeight="1">
      <c r="A281" s="39">
        <v>280</v>
      </c>
      <c r="B281" s="62" t="s">
        <v>1188</v>
      </c>
      <c r="C281" s="2" t="s">
        <v>120</v>
      </c>
      <c r="D281" s="13" t="s">
        <v>1189</v>
      </c>
      <c r="E281" s="56" t="s">
        <v>1190</v>
      </c>
      <c r="F281" s="13" t="s">
        <v>1191</v>
      </c>
      <c r="G281" s="13">
        <v>7</v>
      </c>
      <c r="H281" s="13" t="s">
        <v>1187</v>
      </c>
      <c r="I281" s="51" t="s">
        <v>49</v>
      </c>
      <c r="J281" s="55">
        <v>34</v>
      </c>
      <c r="K281" s="55">
        <v>24</v>
      </c>
      <c r="L281" s="55">
        <v>26</v>
      </c>
      <c r="M281" s="60">
        <v>18</v>
      </c>
      <c r="N281" s="60">
        <v>22</v>
      </c>
      <c r="O281" s="60">
        <v>14</v>
      </c>
      <c r="P281" s="2">
        <f t="shared" si="4"/>
        <v>138</v>
      </c>
    </row>
    <row r="282" spans="1:16" ht="24.75" customHeight="1">
      <c r="A282" s="39">
        <v>281</v>
      </c>
      <c r="B282" s="62" t="s">
        <v>1192</v>
      </c>
      <c r="C282" s="2" t="s">
        <v>132</v>
      </c>
      <c r="D282" s="13" t="s">
        <v>1193</v>
      </c>
      <c r="E282" s="56" t="s">
        <v>1194</v>
      </c>
      <c r="F282" s="13" t="s">
        <v>1195</v>
      </c>
      <c r="G282" s="13">
        <v>7</v>
      </c>
      <c r="H282" s="13" t="s">
        <v>1187</v>
      </c>
      <c r="I282" s="51" t="s">
        <v>49</v>
      </c>
      <c r="J282" s="55">
        <v>22</v>
      </c>
      <c r="K282" s="55">
        <v>30</v>
      </c>
      <c r="L282" s="55">
        <v>20</v>
      </c>
      <c r="M282" s="60">
        <v>0</v>
      </c>
      <c r="N282" s="60">
        <v>0</v>
      </c>
      <c r="O282" s="60">
        <v>0</v>
      </c>
      <c r="P282" s="2">
        <f t="shared" si="4"/>
        <v>72</v>
      </c>
    </row>
    <row r="283" spans="1:16" ht="24.75" customHeight="1">
      <c r="A283" s="39">
        <v>282</v>
      </c>
      <c r="B283" s="62" t="s">
        <v>1196</v>
      </c>
      <c r="C283" s="2" t="s">
        <v>120</v>
      </c>
      <c r="D283" s="13" t="s">
        <v>1197</v>
      </c>
      <c r="E283" s="56" t="s">
        <v>1198</v>
      </c>
      <c r="F283" s="13" t="s">
        <v>1199</v>
      </c>
      <c r="G283" s="13">
        <v>5</v>
      </c>
      <c r="H283" s="13" t="s">
        <v>1001</v>
      </c>
      <c r="I283" s="51" t="s">
        <v>49</v>
      </c>
      <c r="J283" s="60">
        <v>37</v>
      </c>
      <c r="K283" s="60">
        <v>35</v>
      </c>
      <c r="L283" s="60">
        <v>30</v>
      </c>
      <c r="M283" s="60">
        <v>24</v>
      </c>
      <c r="N283" s="60">
        <v>23</v>
      </c>
      <c r="O283" s="60">
        <v>16</v>
      </c>
      <c r="P283" s="2">
        <f t="shared" si="4"/>
        <v>165</v>
      </c>
    </row>
    <row r="284" spans="1:16" ht="24.75" customHeight="1">
      <c r="A284" s="39">
        <v>283</v>
      </c>
      <c r="B284" s="62" t="s">
        <v>1200</v>
      </c>
      <c r="C284" s="2" t="s">
        <v>120</v>
      </c>
      <c r="D284" s="13" t="s">
        <v>1201</v>
      </c>
      <c r="E284" s="56" t="s">
        <v>1202</v>
      </c>
      <c r="F284" s="13" t="s">
        <v>1203</v>
      </c>
      <c r="G284" s="13">
        <v>5</v>
      </c>
      <c r="H284" s="13" t="s">
        <v>1001</v>
      </c>
      <c r="I284" s="51" t="s">
        <v>49</v>
      </c>
      <c r="J284" s="60">
        <v>34</v>
      </c>
      <c r="K284" s="60">
        <v>28</v>
      </c>
      <c r="L284" s="60">
        <v>25</v>
      </c>
      <c r="M284" s="60">
        <v>8</v>
      </c>
      <c r="N284" s="60">
        <v>6</v>
      </c>
      <c r="O284" s="60">
        <v>5</v>
      </c>
      <c r="P284" s="2">
        <f t="shared" si="4"/>
        <v>106</v>
      </c>
    </row>
    <row r="285" spans="1:16" ht="24.75" customHeight="1">
      <c r="A285" s="39">
        <v>284</v>
      </c>
      <c r="B285" s="62" t="s">
        <v>1204</v>
      </c>
      <c r="C285" s="2" t="s">
        <v>120</v>
      </c>
      <c r="D285" s="13" t="s">
        <v>1205</v>
      </c>
      <c r="E285" s="56" t="s">
        <v>1206</v>
      </c>
      <c r="F285" s="13" t="s">
        <v>1207</v>
      </c>
      <c r="G285" s="13">
        <v>9</v>
      </c>
      <c r="H285" s="13" t="s">
        <v>1208</v>
      </c>
      <c r="I285" s="51" t="s">
        <v>49</v>
      </c>
      <c r="J285" s="55">
        <f>19+15</f>
        <v>34</v>
      </c>
      <c r="K285" s="55">
        <f>14+18</f>
        <v>32</v>
      </c>
      <c r="L285" s="55">
        <f>12+15</f>
        <v>27</v>
      </c>
      <c r="M285" s="60">
        <f>16+11</f>
        <v>27</v>
      </c>
      <c r="N285" s="60">
        <v>18</v>
      </c>
      <c r="O285" s="60">
        <v>12</v>
      </c>
      <c r="P285" s="2">
        <f t="shared" si="4"/>
        <v>150</v>
      </c>
    </row>
    <row r="286" spans="1:16" ht="24.75" customHeight="1">
      <c r="A286" s="39">
        <v>285</v>
      </c>
      <c r="B286" s="62" t="s">
        <v>1209</v>
      </c>
      <c r="C286" s="2" t="s">
        <v>114</v>
      </c>
      <c r="D286" s="13" t="s">
        <v>1210</v>
      </c>
      <c r="E286" s="56" t="s">
        <v>1211</v>
      </c>
      <c r="F286" s="13" t="s">
        <v>1212</v>
      </c>
      <c r="G286" s="13">
        <v>5</v>
      </c>
      <c r="H286" s="13" t="s">
        <v>1001</v>
      </c>
      <c r="I286" s="51" t="s">
        <v>49</v>
      </c>
      <c r="J286" s="60">
        <f>34+33</f>
        <v>67</v>
      </c>
      <c r="K286" s="60">
        <v>40</v>
      </c>
      <c r="L286" s="60">
        <v>41</v>
      </c>
      <c r="M286" s="60">
        <v>41</v>
      </c>
      <c r="N286" s="60">
        <v>33</v>
      </c>
      <c r="O286" s="60">
        <v>18</v>
      </c>
      <c r="P286" s="2">
        <f t="shared" si="4"/>
        <v>240</v>
      </c>
    </row>
    <row r="287" spans="1:16" ht="24.75" customHeight="1">
      <c r="A287" s="39">
        <v>286</v>
      </c>
      <c r="B287" s="62" t="s">
        <v>1213</v>
      </c>
      <c r="C287" s="2" t="s">
        <v>120</v>
      </c>
      <c r="D287" s="13" t="s">
        <v>1214</v>
      </c>
      <c r="E287" s="56" t="s">
        <v>1215</v>
      </c>
      <c r="F287" s="13" t="s">
        <v>1216</v>
      </c>
      <c r="G287" s="13">
        <v>5</v>
      </c>
      <c r="H287" s="13" t="s">
        <v>1001</v>
      </c>
      <c r="I287" s="51" t="s">
        <v>49</v>
      </c>
      <c r="J287" s="60">
        <v>61</v>
      </c>
      <c r="K287" s="60">
        <v>71</v>
      </c>
      <c r="L287" s="60">
        <v>52</v>
      </c>
      <c r="M287" s="60">
        <v>25</v>
      </c>
      <c r="N287" s="60">
        <v>18</v>
      </c>
      <c r="O287" s="60">
        <v>17</v>
      </c>
      <c r="P287" s="2">
        <f t="shared" si="4"/>
        <v>244</v>
      </c>
    </row>
    <row r="288" spans="1:16" ht="24.75" customHeight="1">
      <c r="A288" s="39">
        <v>287</v>
      </c>
      <c r="B288" s="62" t="s">
        <v>1217</v>
      </c>
      <c r="C288" s="2" t="s">
        <v>120</v>
      </c>
      <c r="D288" s="13" t="s">
        <v>1218</v>
      </c>
      <c r="E288" s="56" t="s">
        <v>1219</v>
      </c>
      <c r="F288" s="13" t="s">
        <v>1220</v>
      </c>
      <c r="G288" s="13">
        <v>5</v>
      </c>
      <c r="H288" s="13" t="s">
        <v>1001</v>
      </c>
      <c r="I288" s="51" t="s">
        <v>49</v>
      </c>
      <c r="J288" s="55">
        <v>17</v>
      </c>
      <c r="K288" s="55">
        <v>12</v>
      </c>
      <c r="L288" s="55">
        <v>22</v>
      </c>
      <c r="M288" s="60">
        <v>18</v>
      </c>
      <c r="N288" s="60">
        <v>10</v>
      </c>
      <c r="O288" s="60">
        <v>11</v>
      </c>
      <c r="P288" s="2">
        <f t="shared" si="4"/>
        <v>90</v>
      </c>
    </row>
    <row r="289" spans="1:16" ht="24.75" customHeight="1">
      <c r="A289" s="39">
        <v>288</v>
      </c>
      <c r="B289" s="62" t="s">
        <v>1221</v>
      </c>
      <c r="C289" s="2" t="s">
        <v>120</v>
      </c>
      <c r="D289" s="13" t="s">
        <v>1222</v>
      </c>
      <c r="E289" s="56" t="s">
        <v>1223</v>
      </c>
      <c r="F289" s="13" t="s">
        <v>1224</v>
      </c>
      <c r="G289" s="13">
        <v>3</v>
      </c>
      <c r="H289" s="13" t="s">
        <v>1021</v>
      </c>
      <c r="I289" s="51" t="s">
        <v>49</v>
      </c>
      <c r="J289" s="55">
        <v>75</v>
      </c>
      <c r="K289" s="55">
        <v>71</v>
      </c>
      <c r="L289" s="55">
        <v>78</v>
      </c>
      <c r="M289" s="60">
        <v>83</v>
      </c>
      <c r="N289" s="60">
        <v>52</v>
      </c>
      <c r="O289" s="60">
        <v>33</v>
      </c>
      <c r="P289" s="2">
        <f t="shared" si="4"/>
        <v>392</v>
      </c>
    </row>
    <row r="290" spans="1:16" ht="24.75" customHeight="1">
      <c r="A290" s="39">
        <v>289</v>
      </c>
      <c r="B290" s="62" t="s">
        <v>1225</v>
      </c>
      <c r="C290" s="2" t="s">
        <v>120</v>
      </c>
      <c r="D290" s="13" t="s">
        <v>1226</v>
      </c>
      <c r="E290" s="56" t="s">
        <v>1227</v>
      </c>
      <c r="F290" s="13" t="s">
        <v>1126</v>
      </c>
      <c r="G290" s="13">
        <v>2</v>
      </c>
      <c r="H290" s="13" t="s">
        <v>1126</v>
      </c>
      <c r="I290" s="51" t="s">
        <v>49</v>
      </c>
      <c r="J290" s="60">
        <v>33</v>
      </c>
      <c r="K290" s="60">
        <v>34</v>
      </c>
      <c r="L290" s="60">
        <v>31</v>
      </c>
      <c r="M290" s="60">
        <v>20</v>
      </c>
      <c r="N290" s="60">
        <v>13</v>
      </c>
      <c r="O290" s="60">
        <v>19</v>
      </c>
      <c r="P290" s="2">
        <f t="shared" si="4"/>
        <v>150</v>
      </c>
    </row>
    <row r="291" spans="1:16" ht="24.75" customHeight="1">
      <c r="A291" s="39">
        <v>290</v>
      </c>
      <c r="B291" s="62" t="s">
        <v>1228</v>
      </c>
      <c r="C291" s="2" t="s">
        <v>132</v>
      </c>
      <c r="D291" s="13" t="s">
        <v>1229</v>
      </c>
      <c r="E291" s="56" t="s">
        <v>1229</v>
      </c>
      <c r="F291" s="13" t="s">
        <v>1230</v>
      </c>
      <c r="G291" s="13">
        <v>5</v>
      </c>
      <c r="H291" s="13" t="s">
        <v>1001</v>
      </c>
      <c r="I291" s="51" t="s">
        <v>49</v>
      </c>
      <c r="J291" s="55">
        <v>22</v>
      </c>
      <c r="K291" s="55">
        <v>13</v>
      </c>
      <c r="L291" s="55">
        <v>13</v>
      </c>
      <c r="M291" s="60">
        <v>0</v>
      </c>
      <c r="N291" s="60">
        <v>0</v>
      </c>
      <c r="O291" s="60">
        <v>0</v>
      </c>
      <c r="P291" s="2">
        <f t="shared" si="4"/>
        <v>48</v>
      </c>
    </row>
    <row r="292" spans="1:16" ht="24.75" customHeight="1">
      <c r="A292" s="39">
        <v>291</v>
      </c>
      <c r="B292" s="62" t="s">
        <v>1231</v>
      </c>
      <c r="C292" s="2" t="s">
        <v>132</v>
      </c>
      <c r="D292" s="13" t="s">
        <v>137</v>
      </c>
      <c r="E292" s="56" t="s">
        <v>1232</v>
      </c>
      <c r="F292" s="13" t="s">
        <v>1180</v>
      </c>
      <c r="G292" s="13">
        <v>9</v>
      </c>
      <c r="H292" s="13" t="s">
        <v>1181</v>
      </c>
      <c r="I292" s="51" t="s">
        <v>49</v>
      </c>
      <c r="J292" s="60">
        <v>17</v>
      </c>
      <c r="K292" s="60">
        <v>14</v>
      </c>
      <c r="L292" s="60">
        <v>8</v>
      </c>
      <c r="M292" s="60">
        <v>0</v>
      </c>
      <c r="N292" s="60">
        <v>0</v>
      </c>
      <c r="O292" s="60">
        <v>0</v>
      </c>
      <c r="P292" s="2">
        <f t="shared" si="4"/>
        <v>39</v>
      </c>
    </row>
    <row r="293" spans="1:16" ht="24.75" customHeight="1">
      <c r="A293" s="39">
        <v>292</v>
      </c>
      <c r="B293" s="62" t="s">
        <v>1233</v>
      </c>
      <c r="C293" s="2" t="s">
        <v>132</v>
      </c>
      <c r="D293" s="13" t="s">
        <v>1049</v>
      </c>
      <c r="E293" s="56" t="s">
        <v>1232</v>
      </c>
      <c r="F293" s="13" t="s">
        <v>1180</v>
      </c>
      <c r="G293" s="13">
        <v>9</v>
      </c>
      <c r="H293" s="13" t="s">
        <v>1181</v>
      </c>
      <c r="I293" s="51" t="s">
        <v>49</v>
      </c>
      <c r="J293" s="60">
        <v>29</v>
      </c>
      <c r="K293" s="60">
        <v>23</v>
      </c>
      <c r="L293" s="60">
        <v>9</v>
      </c>
      <c r="M293" s="60">
        <v>0</v>
      </c>
      <c r="N293" s="60">
        <v>0</v>
      </c>
      <c r="O293" s="60">
        <v>0</v>
      </c>
      <c r="P293" s="2">
        <f t="shared" si="4"/>
        <v>61</v>
      </c>
    </row>
    <row r="294" spans="1:16" ht="24.75" customHeight="1">
      <c r="A294" s="39">
        <v>293</v>
      </c>
      <c r="B294" s="62" t="s">
        <v>1234</v>
      </c>
      <c r="C294" s="2" t="s">
        <v>295</v>
      </c>
      <c r="D294" s="13" t="s">
        <v>1235</v>
      </c>
      <c r="E294" s="56" t="s">
        <v>1236</v>
      </c>
      <c r="F294" s="13" t="s">
        <v>1237</v>
      </c>
      <c r="G294" s="13" t="s">
        <v>1238</v>
      </c>
      <c r="H294" s="13" t="s">
        <v>1014</v>
      </c>
      <c r="I294" s="51" t="s">
        <v>49</v>
      </c>
      <c r="J294" s="60">
        <v>10</v>
      </c>
      <c r="K294" s="60">
        <v>6</v>
      </c>
      <c r="L294" s="60">
        <v>8</v>
      </c>
      <c r="M294" s="60">
        <v>0</v>
      </c>
      <c r="N294" s="60">
        <v>0</v>
      </c>
      <c r="O294" s="60">
        <v>0</v>
      </c>
      <c r="P294" s="2">
        <f t="shared" si="4"/>
        <v>24</v>
      </c>
    </row>
    <row r="295" spans="1:16" ht="24.75" customHeight="1">
      <c r="A295" s="39">
        <v>294</v>
      </c>
      <c r="B295" s="62" t="s">
        <v>1239</v>
      </c>
      <c r="C295" s="2" t="s">
        <v>295</v>
      </c>
      <c r="D295" s="13" t="s">
        <v>1240</v>
      </c>
      <c r="E295" s="56" t="s">
        <v>1236</v>
      </c>
      <c r="F295" s="13" t="s">
        <v>1241</v>
      </c>
      <c r="G295" s="13" t="s">
        <v>1238</v>
      </c>
      <c r="H295" s="13" t="s">
        <v>1014</v>
      </c>
      <c r="I295" s="51" t="s">
        <v>49</v>
      </c>
      <c r="J295" s="60">
        <v>32</v>
      </c>
      <c r="K295" s="60">
        <v>18</v>
      </c>
      <c r="L295" s="60">
        <v>12</v>
      </c>
      <c r="M295" s="60">
        <v>0</v>
      </c>
      <c r="N295" s="60">
        <v>0</v>
      </c>
      <c r="O295" s="60">
        <v>0</v>
      </c>
      <c r="P295" s="2">
        <f t="shared" si="4"/>
        <v>62</v>
      </c>
    </row>
    <row r="296" spans="1:16" ht="24.75" customHeight="1">
      <c r="A296" s="39">
        <v>295</v>
      </c>
      <c r="B296" s="61" t="s">
        <v>1242</v>
      </c>
      <c r="C296" s="2" t="s">
        <v>295</v>
      </c>
      <c r="D296" s="13" t="s">
        <v>1243</v>
      </c>
      <c r="E296" s="56" t="s">
        <v>1236</v>
      </c>
      <c r="F296" s="13" t="s">
        <v>1244</v>
      </c>
      <c r="G296" s="13" t="s">
        <v>1238</v>
      </c>
      <c r="H296" s="13" t="s">
        <v>1014</v>
      </c>
      <c r="I296" s="51" t="s">
        <v>49</v>
      </c>
      <c r="J296" s="60">
        <v>14</v>
      </c>
      <c r="K296" s="60">
        <v>11</v>
      </c>
      <c r="L296" s="60">
        <v>10</v>
      </c>
      <c r="M296" s="60">
        <v>0</v>
      </c>
      <c r="N296" s="60">
        <v>0</v>
      </c>
      <c r="O296" s="60">
        <v>0</v>
      </c>
      <c r="P296" s="2">
        <f t="shared" si="4"/>
        <v>35</v>
      </c>
    </row>
    <row r="297" spans="1:16" ht="24.75" customHeight="1">
      <c r="A297" s="39">
        <v>296</v>
      </c>
      <c r="B297" s="61" t="s">
        <v>1245</v>
      </c>
      <c r="C297" s="2" t="s">
        <v>295</v>
      </c>
      <c r="D297" s="13" t="s">
        <v>1246</v>
      </c>
      <c r="E297" s="56" t="s">
        <v>1236</v>
      </c>
      <c r="F297" s="13" t="s">
        <v>1247</v>
      </c>
      <c r="G297" s="13" t="s">
        <v>1248</v>
      </c>
      <c r="H297" s="13" t="s">
        <v>1001</v>
      </c>
      <c r="I297" s="51" t="s">
        <v>49</v>
      </c>
      <c r="J297" s="60">
        <v>10</v>
      </c>
      <c r="K297" s="60">
        <v>8</v>
      </c>
      <c r="L297" s="60">
        <v>0</v>
      </c>
      <c r="M297" s="60">
        <v>0</v>
      </c>
      <c r="N297" s="60">
        <v>0</v>
      </c>
      <c r="O297" s="60">
        <v>0</v>
      </c>
      <c r="P297" s="2">
        <f t="shared" si="4"/>
        <v>18</v>
      </c>
    </row>
    <row r="298" spans="1:16" ht="24.75" customHeight="1">
      <c r="A298" s="39">
        <v>297</v>
      </c>
      <c r="B298" s="61" t="s">
        <v>1249</v>
      </c>
      <c r="C298" s="2" t="s">
        <v>295</v>
      </c>
      <c r="D298" s="13" t="s">
        <v>1250</v>
      </c>
      <c r="E298" s="56" t="s">
        <v>1236</v>
      </c>
      <c r="F298" s="13" t="s">
        <v>1250</v>
      </c>
      <c r="G298" s="13">
        <v>5</v>
      </c>
      <c r="H298" s="13" t="s">
        <v>1014</v>
      </c>
      <c r="I298" s="51" t="s">
        <v>49</v>
      </c>
      <c r="J298" s="60">
        <v>17</v>
      </c>
      <c r="K298" s="60">
        <v>6</v>
      </c>
      <c r="L298" s="60">
        <v>5</v>
      </c>
      <c r="M298" s="60">
        <v>0</v>
      </c>
      <c r="N298" s="60">
        <v>0</v>
      </c>
      <c r="O298" s="60">
        <v>0</v>
      </c>
      <c r="P298" s="2">
        <f t="shared" si="4"/>
        <v>28</v>
      </c>
    </row>
    <row r="299" spans="1:16" ht="24.75" customHeight="1">
      <c r="A299" s="39">
        <v>298</v>
      </c>
      <c r="B299" s="61" t="s">
        <v>1251</v>
      </c>
      <c r="C299" s="2" t="s">
        <v>295</v>
      </c>
      <c r="D299" s="13" t="s">
        <v>1252</v>
      </c>
      <c r="E299" s="56" t="s">
        <v>1236</v>
      </c>
      <c r="F299" s="13" t="s">
        <v>1253</v>
      </c>
      <c r="G299" s="13" t="s">
        <v>1254</v>
      </c>
      <c r="H299" s="13" t="s">
        <v>1001</v>
      </c>
      <c r="I299" s="51" t="s">
        <v>49</v>
      </c>
      <c r="J299" s="60">
        <v>7</v>
      </c>
      <c r="K299" s="60">
        <v>0</v>
      </c>
      <c r="L299" s="60">
        <v>0</v>
      </c>
      <c r="M299" s="60">
        <v>0</v>
      </c>
      <c r="N299" s="60">
        <v>0</v>
      </c>
      <c r="O299" s="60">
        <v>0</v>
      </c>
      <c r="P299" s="2">
        <f t="shared" si="4"/>
        <v>7</v>
      </c>
    </row>
    <row r="300" spans="1:16" ht="24.75" customHeight="1">
      <c r="A300" s="39">
        <v>299</v>
      </c>
      <c r="B300" s="61" t="s">
        <v>1255</v>
      </c>
      <c r="C300" s="2" t="s">
        <v>295</v>
      </c>
      <c r="D300" s="13" t="s">
        <v>1256</v>
      </c>
      <c r="E300" s="56" t="s">
        <v>1236</v>
      </c>
      <c r="F300" s="13" t="s">
        <v>1257</v>
      </c>
      <c r="G300" s="13" t="s">
        <v>1258</v>
      </c>
      <c r="H300" s="13" t="s">
        <v>1001</v>
      </c>
      <c r="I300" s="51" t="s">
        <v>49</v>
      </c>
      <c r="J300" s="60">
        <v>23</v>
      </c>
      <c r="K300" s="60">
        <v>2</v>
      </c>
      <c r="L300" s="60">
        <v>8</v>
      </c>
      <c r="M300" s="60">
        <v>0</v>
      </c>
      <c r="N300" s="60">
        <v>0</v>
      </c>
      <c r="O300" s="60">
        <v>0</v>
      </c>
      <c r="P300" s="2">
        <f t="shared" si="4"/>
        <v>33</v>
      </c>
    </row>
    <row r="301" spans="1:16" ht="24.75" customHeight="1">
      <c r="A301" s="39">
        <v>300</v>
      </c>
      <c r="B301" s="61" t="s">
        <v>1259</v>
      </c>
      <c r="C301" s="2" t="s">
        <v>295</v>
      </c>
      <c r="D301" s="13" t="s">
        <v>1260</v>
      </c>
      <c r="E301" s="56" t="s">
        <v>1236</v>
      </c>
      <c r="F301" s="13" t="s">
        <v>1261</v>
      </c>
      <c r="G301" s="13">
        <v>5</v>
      </c>
      <c r="H301" s="13" t="s">
        <v>1014</v>
      </c>
      <c r="I301" s="51" t="s">
        <v>49</v>
      </c>
      <c r="J301" s="60">
        <v>14</v>
      </c>
      <c r="K301" s="60">
        <v>15</v>
      </c>
      <c r="L301" s="60">
        <v>5</v>
      </c>
      <c r="M301" s="60">
        <v>0</v>
      </c>
      <c r="N301" s="60">
        <v>0</v>
      </c>
      <c r="O301" s="60">
        <v>0</v>
      </c>
      <c r="P301" s="2">
        <f t="shared" si="4"/>
        <v>34</v>
      </c>
    </row>
    <row r="302" spans="1:16" ht="24.75" customHeight="1">
      <c r="A302" s="39">
        <v>301</v>
      </c>
      <c r="B302" s="61" t="s">
        <v>1262</v>
      </c>
      <c r="C302" s="2" t="s">
        <v>295</v>
      </c>
      <c r="D302" s="13" t="s">
        <v>1263</v>
      </c>
      <c r="E302" s="56" t="s">
        <v>1236</v>
      </c>
      <c r="F302" s="13" t="s">
        <v>1264</v>
      </c>
      <c r="G302" s="13">
        <v>5</v>
      </c>
      <c r="H302" s="13" t="s">
        <v>1014</v>
      </c>
      <c r="I302" s="51" t="s">
        <v>49</v>
      </c>
      <c r="J302" s="60">
        <v>12</v>
      </c>
      <c r="K302" s="60">
        <v>20</v>
      </c>
      <c r="L302" s="60">
        <v>0</v>
      </c>
      <c r="M302" s="60">
        <v>0</v>
      </c>
      <c r="N302" s="60">
        <v>0</v>
      </c>
      <c r="O302" s="60">
        <v>0</v>
      </c>
      <c r="P302" s="2">
        <f t="shared" ref="P302:P359" si="5">SUM(J302:O302)</f>
        <v>32</v>
      </c>
    </row>
    <row r="303" spans="1:16" ht="24.75" customHeight="1">
      <c r="A303" s="39">
        <v>302</v>
      </c>
      <c r="B303" s="61" t="s">
        <v>1265</v>
      </c>
      <c r="C303" s="46" t="s">
        <v>295</v>
      </c>
      <c r="D303" s="18" t="s">
        <v>1266</v>
      </c>
      <c r="E303" s="56" t="s">
        <v>1236</v>
      </c>
      <c r="F303" s="18" t="s">
        <v>1267</v>
      </c>
      <c r="G303" s="18">
        <v>5</v>
      </c>
      <c r="H303" s="18" t="s">
        <v>1014</v>
      </c>
      <c r="I303" s="16" t="s">
        <v>49</v>
      </c>
      <c r="J303" s="60">
        <v>14</v>
      </c>
      <c r="K303" s="60">
        <v>15</v>
      </c>
      <c r="L303" s="60">
        <v>0</v>
      </c>
      <c r="M303" s="60">
        <v>0</v>
      </c>
      <c r="N303" s="60">
        <v>0</v>
      </c>
      <c r="O303" s="60">
        <v>0</v>
      </c>
      <c r="P303" s="2">
        <f t="shared" si="5"/>
        <v>29</v>
      </c>
    </row>
    <row r="304" spans="1:16" ht="24.75" customHeight="1">
      <c r="A304" s="39">
        <v>303</v>
      </c>
      <c r="B304" s="61" t="s">
        <v>1268</v>
      </c>
      <c r="C304" s="46" t="s">
        <v>295</v>
      </c>
      <c r="D304" s="18" t="s">
        <v>1269</v>
      </c>
      <c r="E304" s="56" t="s">
        <v>1236</v>
      </c>
      <c r="F304" s="18" t="s">
        <v>1270</v>
      </c>
      <c r="G304" s="18" t="s">
        <v>1271</v>
      </c>
      <c r="H304" s="18" t="s">
        <v>1001</v>
      </c>
      <c r="I304" s="16" t="s">
        <v>49</v>
      </c>
      <c r="J304" s="60">
        <v>20</v>
      </c>
      <c r="K304" s="60">
        <v>3</v>
      </c>
      <c r="L304" s="60">
        <v>11</v>
      </c>
      <c r="M304" s="60">
        <v>0</v>
      </c>
      <c r="N304" s="60">
        <v>0</v>
      </c>
      <c r="O304" s="60">
        <v>0</v>
      </c>
      <c r="P304" s="2">
        <f t="shared" si="5"/>
        <v>34</v>
      </c>
    </row>
    <row r="305" spans="1:16" ht="24.75" customHeight="1">
      <c r="A305" s="39">
        <v>304</v>
      </c>
      <c r="B305" s="61" t="s">
        <v>1272</v>
      </c>
      <c r="C305" s="46" t="s">
        <v>295</v>
      </c>
      <c r="D305" s="18" t="s">
        <v>1273</v>
      </c>
      <c r="E305" s="56" t="s">
        <v>1236</v>
      </c>
      <c r="F305" s="18" t="s">
        <v>1274</v>
      </c>
      <c r="G305" s="18" t="s">
        <v>1271</v>
      </c>
      <c r="H305" s="18" t="s">
        <v>1001</v>
      </c>
      <c r="I305" s="16" t="s">
        <v>49</v>
      </c>
      <c r="J305" s="60">
        <v>2</v>
      </c>
      <c r="K305" s="60">
        <v>1</v>
      </c>
      <c r="L305" s="60">
        <v>0</v>
      </c>
      <c r="M305" s="60">
        <v>0</v>
      </c>
      <c r="N305" s="60">
        <v>0</v>
      </c>
      <c r="O305" s="60">
        <v>0</v>
      </c>
      <c r="P305" s="2">
        <f t="shared" si="5"/>
        <v>3</v>
      </c>
    </row>
    <row r="306" spans="1:16" ht="24.75" customHeight="1">
      <c r="A306" s="39">
        <v>305</v>
      </c>
      <c r="B306" s="61" t="s">
        <v>1275</v>
      </c>
      <c r="C306" s="46" t="s">
        <v>295</v>
      </c>
      <c r="D306" s="18" t="s">
        <v>1276</v>
      </c>
      <c r="E306" s="56" t="s">
        <v>1236</v>
      </c>
      <c r="F306" s="18" t="s">
        <v>1277</v>
      </c>
      <c r="G306" s="18" t="s">
        <v>1278</v>
      </c>
      <c r="H306" s="18" t="s">
        <v>1070</v>
      </c>
      <c r="I306" s="16" t="s">
        <v>49</v>
      </c>
      <c r="J306" s="60">
        <v>3</v>
      </c>
      <c r="K306" s="60">
        <v>3</v>
      </c>
      <c r="L306" s="60">
        <v>6</v>
      </c>
      <c r="M306" s="60">
        <v>0</v>
      </c>
      <c r="N306" s="60">
        <v>0</v>
      </c>
      <c r="O306" s="60">
        <v>0</v>
      </c>
      <c r="P306" s="2">
        <f t="shared" si="5"/>
        <v>12</v>
      </c>
    </row>
    <row r="307" spans="1:16" ht="24.75" customHeight="1">
      <c r="A307" s="39">
        <v>306</v>
      </c>
      <c r="B307" s="61" t="s">
        <v>1279</v>
      </c>
      <c r="C307" s="2" t="s">
        <v>132</v>
      </c>
      <c r="D307" s="13" t="s">
        <v>1280</v>
      </c>
      <c r="E307" s="56" t="s">
        <v>1078</v>
      </c>
      <c r="F307" s="13" t="s">
        <v>1281</v>
      </c>
      <c r="G307" s="13" t="s">
        <v>1282</v>
      </c>
      <c r="H307" s="13" t="s">
        <v>1283</v>
      </c>
      <c r="I307" s="51" t="s">
        <v>49</v>
      </c>
      <c r="J307" s="60">
        <v>42</v>
      </c>
      <c r="K307" s="60">
        <v>36</v>
      </c>
      <c r="L307" s="60">
        <v>43</v>
      </c>
      <c r="M307" s="60">
        <v>0</v>
      </c>
      <c r="N307" s="60">
        <v>0</v>
      </c>
      <c r="O307" s="60">
        <v>0</v>
      </c>
      <c r="P307" s="2">
        <f t="shared" si="5"/>
        <v>121</v>
      </c>
    </row>
    <row r="308" spans="1:16" ht="24.75" customHeight="1">
      <c r="A308" s="39">
        <v>307</v>
      </c>
      <c r="B308" s="61" t="s">
        <v>1284</v>
      </c>
      <c r="C308" s="2" t="s">
        <v>132</v>
      </c>
      <c r="D308" s="13" t="s">
        <v>1285</v>
      </c>
      <c r="E308" s="56" t="s">
        <v>1078</v>
      </c>
      <c r="F308" s="13" t="s">
        <v>1286</v>
      </c>
      <c r="G308" s="13" t="s">
        <v>1282</v>
      </c>
      <c r="H308" s="13" t="s">
        <v>1283</v>
      </c>
      <c r="I308" s="51" t="s">
        <v>49</v>
      </c>
      <c r="J308" s="60">
        <v>50</v>
      </c>
      <c r="K308" s="60">
        <v>30</v>
      </c>
      <c r="L308" s="60">
        <v>0</v>
      </c>
      <c r="M308" s="60">
        <v>0</v>
      </c>
      <c r="N308" s="60">
        <v>0</v>
      </c>
      <c r="O308" s="60">
        <v>0</v>
      </c>
      <c r="P308" s="2">
        <f t="shared" si="5"/>
        <v>80</v>
      </c>
    </row>
    <row r="309" spans="1:16" ht="24.75" customHeight="1">
      <c r="A309" s="39">
        <v>308</v>
      </c>
      <c r="B309" s="61" t="s">
        <v>1287</v>
      </c>
      <c r="C309" s="2" t="s">
        <v>132</v>
      </c>
      <c r="D309" s="13" t="s">
        <v>1288</v>
      </c>
      <c r="E309" s="56" t="s">
        <v>1078</v>
      </c>
      <c r="F309" s="13" t="s">
        <v>1289</v>
      </c>
      <c r="G309" s="13" t="s">
        <v>1282</v>
      </c>
      <c r="H309" s="13" t="s">
        <v>1283</v>
      </c>
      <c r="I309" s="51" t="s">
        <v>49</v>
      </c>
      <c r="J309" s="60">
        <v>24</v>
      </c>
      <c r="K309" s="60">
        <v>27</v>
      </c>
      <c r="L309" s="60">
        <v>17</v>
      </c>
      <c r="M309" s="60">
        <v>0</v>
      </c>
      <c r="N309" s="60">
        <v>0</v>
      </c>
      <c r="O309" s="60">
        <v>0</v>
      </c>
      <c r="P309" s="2">
        <f t="shared" si="5"/>
        <v>68</v>
      </c>
    </row>
    <row r="310" spans="1:16" ht="24.75" customHeight="1">
      <c r="A310" s="39">
        <v>309</v>
      </c>
      <c r="B310" s="61" t="s">
        <v>1290</v>
      </c>
      <c r="C310" s="2" t="s">
        <v>132</v>
      </c>
      <c r="D310" s="13" t="s">
        <v>1291</v>
      </c>
      <c r="E310" s="56" t="s">
        <v>1078</v>
      </c>
      <c r="F310" s="13" t="s">
        <v>1292</v>
      </c>
      <c r="G310" s="13" t="s">
        <v>1282</v>
      </c>
      <c r="H310" s="13" t="s">
        <v>1283</v>
      </c>
      <c r="I310" s="51" t="s">
        <v>49</v>
      </c>
      <c r="J310" s="60">
        <v>31</v>
      </c>
      <c r="K310" s="60">
        <v>27</v>
      </c>
      <c r="L310" s="60">
        <v>18</v>
      </c>
      <c r="M310" s="60">
        <v>0</v>
      </c>
      <c r="N310" s="60">
        <v>0</v>
      </c>
      <c r="O310" s="60">
        <v>0</v>
      </c>
      <c r="P310" s="2">
        <f t="shared" si="5"/>
        <v>76</v>
      </c>
    </row>
    <row r="311" spans="1:16" ht="24.75" customHeight="1">
      <c r="A311" s="39">
        <v>310</v>
      </c>
      <c r="B311" s="61" t="s">
        <v>1293</v>
      </c>
      <c r="C311" s="2" t="s">
        <v>132</v>
      </c>
      <c r="D311" s="13" t="s">
        <v>1294</v>
      </c>
      <c r="E311" s="56" t="s">
        <v>1078</v>
      </c>
      <c r="F311" s="13" t="s">
        <v>1295</v>
      </c>
      <c r="G311" s="13" t="s">
        <v>1282</v>
      </c>
      <c r="H311" s="13" t="s">
        <v>1283</v>
      </c>
      <c r="I311" s="51" t="s">
        <v>49</v>
      </c>
      <c r="J311" s="60">
        <v>16</v>
      </c>
      <c r="K311" s="60">
        <v>12</v>
      </c>
      <c r="L311" s="60">
        <v>17</v>
      </c>
      <c r="M311" s="60">
        <v>0</v>
      </c>
      <c r="N311" s="60">
        <v>0</v>
      </c>
      <c r="O311" s="60">
        <v>0</v>
      </c>
      <c r="P311" s="2">
        <f t="shared" si="5"/>
        <v>45</v>
      </c>
    </row>
    <row r="312" spans="1:16" ht="24.75" customHeight="1">
      <c r="A312" s="39">
        <v>311</v>
      </c>
      <c r="B312" s="61" t="s">
        <v>1296</v>
      </c>
      <c r="C312" s="2" t="s">
        <v>132</v>
      </c>
      <c r="D312" s="13" t="s">
        <v>1297</v>
      </c>
      <c r="E312" s="56" t="s">
        <v>1078</v>
      </c>
      <c r="F312" s="13" t="s">
        <v>1298</v>
      </c>
      <c r="G312" s="13" t="s">
        <v>1282</v>
      </c>
      <c r="H312" s="13" t="s">
        <v>1283</v>
      </c>
      <c r="I312" s="51" t="s">
        <v>49</v>
      </c>
      <c r="J312" s="60">
        <v>24</v>
      </c>
      <c r="K312" s="60">
        <v>16</v>
      </c>
      <c r="L312" s="60">
        <v>5</v>
      </c>
      <c r="M312" s="60">
        <v>0</v>
      </c>
      <c r="N312" s="60">
        <v>0</v>
      </c>
      <c r="O312" s="60">
        <v>0</v>
      </c>
      <c r="P312" s="2">
        <f t="shared" si="5"/>
        <v>45</v>
      </c>
    </row>
    <row r="313" spans="1:16" ht="24.75" customHeight="1">
      <c r="A313" s="39">
        <v>312</v>
      </c>
      <c r="B313" s="61" t="s">
        <v>1299</v>
      </c>
      <c r="C313" s="2" t="s">
        <v>132</v>
      </c>
      <c r="D313" s="13" t="s">
        <v>1300</v>
      </c>
      <c r="E313" s="56" t="s">
        <v>1078</v>
      </c>
      <c r="F313" s="13" t="s">
        <v>1301</v>
      </c>
      <c r="G313" s="13" t="s">
        <v>1302</v>
      </c>
      <c r="H313" s="13" t="s">
        <v>1014</v>
      </c>
      <c r="I313" s="51" t="s">
        <v>49</v>
      </c>
      <c r="J313" s="60">
        <v>8</v>
      </c>
      <c r="K313" s="60">
        <v>16</v>
      </c>
      <c r="L313" s="60">
        <v>14</v>
      </c>
      <c r="M313" s="60">
        <v>9</v>
      </c>
      <c r="N313" s="60">
        <v>15</v>
      </c>
      <c r="O313" s="60">
        <v>7</v>
      </c>
      <c r="P313" s="2">
        <f t="shared" si="5"/>
        <v>69</v>
      </c>
    </row>
    <row r="314" spans="1:16" ht="24.75" customHeight="1">
      <c r="A314" s="39">
        <v>313</v>
      </c>
      <c r="B314" s="61" t="s">
        <v>1303</v>
      </c>
      <c r="C314" s="2" t="s">
        <v>132</v>
      </c>
      <c r="D314" s="13" t="s">
        <v>1304</v>
      </c>
      <c r="E314" s="56" t="s">
        <v>1078</v>
      </c>
      <c r="F314" s="13" t="s">
        <v>1305</v>
      </c>
      <c r="G314" s="13" t="s">
        <v>1306</v>
      </c>
      <c r="H314" s="13" t="s">
        <v>1307</v>
      </c>
      <c r="I314" s="51" t="s">
        <v>49</v>
      </c>
      <c r="J314" s="60">
        <v>14</v>
      </c>
      <c r="K314" s="60">
        <v>8</v>
      </c>
      <c r="L314" s="60">
        <v>1</v>
      </c>
      <c r="M314" s="60">
        <v>2</v>
      </c>
      <c r="N314" s="60">
        <v>0</v>
      </c>
      <c r="O314" s="60">
        <v>0</v>
      </c>
      <c r="P314" s="2">
        <f t="shared" si="5"/>
        <v>25</v>
      </c>
    </row>
    <row r="315" spans="1:16" ht="24.75" customHeight="1">
      <c r="A315" s="39">
        <v>314</v>
      </c>
      <c r="B315" s="61" t="s">
        <v>1308</v>
      </c>
      <c r="C315" s="2" t="s">
        <v>120</v>
      </c>
      <c r="D315" s="13" t="s">
        <v>1309</v>
      </c>
      <c r="E315" s="56" t="s">
        <v>1078</v>
      </c>
      <c r="F315" s="13" t="s">
        <v>1310</v>
      </c>
      <c r="G315" s="13" t="s">
        <v>1126</v>
      </c>
      <c r="H315" s="13" t="s">
        <v>1283</v>
      </c>
      <c r="I315" s="51" t="s">
        <v>49</v>
      </c>
      <c r="J315" s="60">
        <v>26</v>
      </c>
      <c r="K315" s="60">
        <v>24</v>
      </c>
      <c r="L315" s="60">
        <v>10</v>
      </c>
      <c r="M315" s="60">
        <v>21</v>
      </c>
      <c r="N315" s="60">
        <v>5</v>
      </c>
      <c r="O315" s="60">
        <v>8</v>
      </c>
      <c r="P315" s="2">
        <f t="shared" si="5"/>
        <v>94</v>
      </c>
    </row>
    <row r="316" spans="1:16" ht="24.75" customHeight="1">
      <c r="A316" s="39">
        <v>315</v>
      </c>
      <c r="B316" s="61" t="s">
        <v>1311</v>
      </c>
      <c r="C316" s="2" t="s">
        <v>132</v>
      </c>
      <c r="D316" s="13" t="s">
        <v>1312</v>
      </c>
      <c r="E316" s="56" t="s">
        <v>1078</v>
      </c>
      <c r="F316" s="13" t="s">
        <v>1313</v>
      </c>
      <c r="G316" s="13" t="s">
        <v>1248</v>
      </c>
      <c r="H316" s="13" t="s">
        <v>1283</v>
      </c>
      <c r="I316" s="51" t="s">
        <v>49</v>
      </c>
      <c r="J316" s="60">
        <v>17</v>
      </c>
      <c r="K316" s="60">
        <v>9</v>
      </c>
      <c r="L316" s="60">
        <v>6</v>
      </c>
      <c r="M316" s="60">
        <v>0</v>
      </c>
      <c r="N316" s="60">
        <v>0</v>
      </c>
      <c r="O316" s="60">
        <v>0</v>
      </c>
      <c r="P316" s="2">
        <f t="shared" si="5"/>
        <v>32</v>
      </c>
    </row>
    <row r="317" spans="1:16" ht="24.75" customHeight="1">
      <c r="A317" s="39">
        <v>316</v>
      </c>
      <c r="B317" s="61" t="s">
        <v>1314</v>
      </c>
      <c r="C317" s="2" t="s">
        <v>132</v>
      </c>
      <c r="D317" s="13" t="s">
        <v>1315</v>
      </c>
      <c r="E317" s="56" t="s">
        <v>1078</v>
      </c>
      <c r="F317" s="13" t="s">
        <v>1316</v>
      </c>
      <c r="G317" s="13" t="s">
        <v>1317</v>
      </c>
      <c r="H317" s="13" t="s">
        <v>1283</v>
      </c>
      <c r="I317" s="51" t="s">
        <v>49</v>
      </c>
      <c r="J317" s="60">
        <v>28</v>
      </c>
      <c r="K317" s="60">
        <v>14</v>
      </c>
      <c r="L317" s="60">
        <v>7</v>
      </c>
      <c r="M317" s="60">
        <v>10</v>
      </c>
      <c r="N317" s="60">
        <v>2</v>
      </c>
      <c r="O317" s="60">
        <v>0</v>
      </c>
      <c r="P317" s="2">
        <f t="shared" si="5"/>
        <v>61</v>
      </c>
    </row>
    <row r="318" spans="1:16" ht="24.75" customHeight="1">
      <c r="A318" s="39">
        <v>317</v>
      </c>
      <c r="B318" s="61" t="s">
        <v>1318</v>
      </c>
      <c r="C318" s="2" t="s">
        <v>132</v>
      </c>
      <c r="D318" s="13" t="s">
        <v>1319</v>
      </c>
      <c r="E318" s="56" t="s">
        <v>1078</v>
      </c>
      <c r="F318" s="13" t="s">
        <v>1320</v>
      </c>
      <c r="G318" s="13" t="s">
        <v>1317</v>
      </c>
      <c r="H318" s="13" t="s">
        <v>1283</v>
      </c>
      <c r="I318" s="51" t="s">
        <v>49</v>
      </c>
      <c r="J318" s="60">
        <v>15</v>
      </c>
      <c r="K318" s="60">
        <v>4</v>
      </c>
      <c r="L318" s="60">
        <v>9</v>
      </c>
      <c r="M318" s="60">
        <v>4</v>
      </c>
      <c r="N318" s="60">
        <v>0</v>
      </c>
      <c r="O318" s="60">
        <v>0</v>
      </c>
      <c r="P318" s="2">
        <f t="shared" si="5"/>
        <v>32</v>
      </c>
    </row>
    <row r="319" spans="1:16" ht="24.75" customHeight="1">
      <c r="A319" s="39">
        <v>318</v>
      </c>
      <c r="B319" s="61" t="s">
        <v>1321</v>
      </c>
      <c r="C319" s="2" t="s">
        <v>120</v>
      </c>
      <c r="D319" s="13" t="s">
        <v>1322</v>
      </c>
      <c r="E319" s="56" t="s">
        <v>1078</v>
      </c>
      <c r="F319" s="13" t="s">
        <v>1323</v>
      </c>
      <c r="G319" s="13" t="s">
        <v>1271</v>
      </c>
      <c r="H319" s="13" t="s">
        <v>1307</v>
      </c>
      <c r="I319" s="51" t="s">
        <v>49</v>
      </c>
      <c r="J319" s="60">
        <v>7</v>
      </c>
      <c r="K319" s="60">
        <v>13</v>
      </c>
      <c r="L319" s="60">
        <v>7</v>
      </c>
      <c r="M319" s="60">
        <v>6</v>
      </c>
      <c r="N319" s="60">
        <v>8</v>
      </c>
      <c r="O319" s="60">
        <v>1</v>
      </c>
      <c r="P319" s="2">
        <f t="shared" si="5"/>
        <v>42</v>
      </c>
    </row>
    <row r="320" spans="1:16" ht="24.75" customHeight="1">
      <c r="A320" s="39">
        <v>319</v>
      </c>
      <c r="B320" s="61" t="s">
        <v>1324</v>
      </c>
      <c r="C320" s="2" t="s">
        <v>132</v>
      </c>
      <c r="D320" s="13" t="s">
        <v>1325</v>
      </c>
      <c r="E320" s="56" t="s">
        <v>1078</v>
      </c>
      <c r="F320" s="13" t="s">
        <v>1326</v>
      </c>
      <c r="G320" s="13" t="s">
        <v>1306</v>
      </c>
      <c r="H320" s="13" t="s">
        <v>1307</v>
      </c>
      <c r="I320" s="51" t="s">
        <v>49</v>
      </c>
      <c r="J320" s="60">
        <v>8</v>
      </c>
      <c r="K320" s="60">
        <v>10</v>
      </c>
      <c r="L320" s="60">
        <v>12</v>
      </c>
      <c r="M320" s="60">
        <v>10</v>
      </c>
      <c r="N320" s="60">
        <v>7</v>
      </c>
      <c r="O320" s="60">
        <v>0</v>
      </c>
      <c r="P320" s="2">
        <f t="shared" si="5"/>
        <v>47</v>
      </c>
    </row>
    <row r="321" spans="1:16" ht="24.75" customHeight="1">
      <c r="A321" s="39">
        <v>320</v>
      </c>
      <c r="B321" s="61" t="s">
        <v>1327</v>
      </c>
      <c r="C321" s="2" t="s">
        <v>120</v>
      </c>
      <c r="D321" s="13" t="s">
        <v>1328</v>
      </c>
      <c r="E321" s="56" t="s">
        <v>1078</v>
      </c>
      <c r="F321" s="13" t="s">
        <v>1329</v>
      </c>
      <c r="G321" s="13" t="s">
        <v>1330</v>
      </c>
      <c r="H321" s="13" t="s">
        <v>1307</v>
      </c>
      <c r="I321" s="51" t="s">
        <v>49</v>
      </c>
      <c r="J321" s="60">
        <v>15</v>
      </c>
      <c r="K321" s="60">
        <v>23</v>
      </c>
      <c r="L321" s="60">
        <v>15</v>
      </c>
      <c r="M321" s="60">
        <v>10</v>
      </c>
      <c r="N321" s="60">
        <v>10</v>
      </c>
      <c r="O321" s="60">
        <v>4</v>
      </c>
      <c r="P321" s="2">
        <f t="shared" si="5"/>
        <v>77</v>
      </c>
    </row>
    <row r="322" spans="1:16" ht="24.75" customHeight="1">
      <c r="A322" s="39">
        <v>321</v>
      </c>
      <c r="B322" s="61" t="s">
        <v>1331</v>
      </c>
      <c r="C322" s="2" t="s">
        <v>114</v>
      </c>
      <c r="D322" s="13" t="s">
        <v>1332</v>
      </c>
      <c r="E322" s="56" t="s">
        <v>1078</v>
      </c>
      <c r="F322" s="13" t="s">
        <v>1333</v>
      </c>
      <c r="G322" s="13" t="s">
        <v>1334</v>
      </c>
      <c r="H322" s="13" t="s">
        <v>1014</v>
      </c>
      <c r="I322" s="51" t="s">
        <v>49</v>
      </c>
      <c r="J322" s="60">
        <v>18</v>
      </c>
      <c r="K322" s="60">
        <v>16</v>
      </c>
      <c r="L322" s="60">
        <v>10</v>
      </c>
      <c r="M322" s="60">
        <v>11</v>
      </c>
      <c r="N322" s="60">
        <v>12</v>
      </c>
      <c r="O322" s="60">
        <v>3</v>
      </c>
      <c r="P322" s="2">
        <f t="shared" si="5"/>
        <v>70</v>
      </c>
    </row>
    <row r="323" spans="1:16" ht="24.75" customHeight="1">
      <c r="A323" s="39">
        <v>322</v>
      </c>
      <c r="B323" s="61" t="s">
        <v>1335</v>
      </c>
      <c r="C323" s="2" t="s">
        <v>132</v>
      </c>
      <c r="D323" s="13" t="s">
        <v>1336</v>
      </c>
      <c r="E323" s="56" t="s">
        <v>765</v>
      </c>
      <c r="F323" s="13" t="s">
        <v>1337</v>
      </c>
      <c r="G323" s="13" t="s">
        <v>165</v>
      </c>
      <c r="H323" s="13" t="s">
        <v>1062</v>
      </c>
      <c r="I323" s="51" t="s">
        <v>49</v>
      </c>
      <c r="J323" s="60">
        <v>12</v>
      </c>
      <c r="K323" s="60">
        <v>0</v>
      </c>
      <c r="L323" s="60">
        <v>3</v>
      </c>
      <c r="M323" s="60">
        <v>0</v>
      </c>
      <c r="N323" s="60">
        <v>0</v>
      </c>
      <c r="O323" s="60">
        <v>0</v>
      </c>
      <c r="P323" s="2">
        <f t="shared" si="5"/>
        <v>15</v>
      </c>
    </row>
    <row r="324" spans="1:16" ht="24.75" customHeight="1">
      <c r="A324" s="39">
        <v>323</v>
      </c>
      <c r="B324" s="61" t="s">
        <v>1338</v>
      </c>
      <c r="C324" s="2" t="s">
        <v>132</v>
      </c>
      <c r="D324" s="13" t="s">
        <v>1339</v>
      </c>
      <c r="E324" s="56" t="s">
        <v>765</v>
      </c>
      <c r="F324" s="13" t="s">
        <v>1340</v>
      </c>
      <c r="G324" s="13" t="s">
        <v>1341</v>
      </c>
      <c r="H324" s="13" t="s">
        <v>1059</v>
      </c>
      <c r="I324" s="51" t="s">
        <v>49</v>
      </c>
      <c r="J324" s="60">
        <v>14</v>
      </c>
      <c r="K324" s="60">
        <v>7</v>
      </c>
      <c r="L324" s="60">
        <v>4</v>
      </c>
      <c r="M324" s="60">
        <v>0</v>
      </c>
      <c r="N324" s="60">
        <v>0</v>
      </c>
      <c r="O324" s="60">
        <v>0</v>
      </c>
      <c r="P324" s="2">
        <f t="shared" si="5"/>
        <v>25</v>
      </c>
    </row>
    <row r="325" spans="1:16" ht="24.75" customHeight="1">
      <c r="A325" s="39">
        <v>324</v>
      </c>
      <c r="B325" s="61" t="s">
        <v>1342</v>
      </c>
      <c r="C325" s="2" t="s">
        <v>132</v>
      </c>
      <c r="D325" s="13" t="s">
        <v>1343</v>
      </c>
      <c r="E325" s="56" t="s">
        <v>765</v>
      </c>
      <c r="F325" s="13" t="s">
        <v>1344</v>
      </c>
      <c r="G325" s="13" t="s">
        <v>1345</v>
      </c>
      <c r="H325" s="13" t="s">
        <v>1059</v>
      </c>
      <c r="I325" s="51" t="s">
        <v>49</v>
      </c>
      <c r="J325" s="60">
        <v>12</v>
      </c>
      <c r="K325" s="60">
        <v>10</v>
      </c>
      <c r="L325" s="60">
        <v>0</v>
      </c>
      <c r="M325" s="60">
        <v>0</v>
      </c>
      <c r="N325" s="60">
        <v>0</v>
      </c>
      <c r="O325" s="60">
        <v>0</v>
      </c>
      <c r="P325" s="2">
        <f t="shared" si="5"/>
        <v>22</v>
      </c>
    </row>
    <row r="326" spans="1:16" ht="24.75" customHeight="1">
      <c r="A326" s="39">
        <v>325</v>
      </c>
      <c r="B326" s="61" t="s">
        <v>1346</v>
      </c>
      <c r="C326" s="2" t="s">
        <v>132</v>
      </c>
      <c r="D326" s="13" t="s">
        <v>1347</v>
      </c>
      <c r="E326" s="56" t="s">
        <v>765</v>
      </c>
      <c r="F326" s="13" t="s">
        <v>1348</v>
      </c>
      <c r="G326" s="13" t="s">
        <v>1349</v>
      </c>
      <c r="H326" s="13" t="s">
        <v>1248</v>
      </c>
      <c r="I326" s="51" t="s">
        <v>49</v>
      </c>
      <c r="J326" s="60">
        <v>23</v>
      </c>
      <c r="K326" s="60">
        <v>7</v>
      </c>
      <c r="L326" s="60">
        <v>0</v>
      </c>
      <c r="M326" s="60">
        <v>0</v>
      </c>
      <c r="N326" s="60">
        <v>0</v>
      </c>
      <c r="O326" s="60">
        <v>0</v>
      </c>
      <c r="P326" s="2">
        <f t="shared" si="5"/>
        <v>30</v>
      </c>
    </row>
    <row r="327" spans="1:16" ht="24.75" customHeight="1">
      <c r="A327" s="39">
        <v>326</v>
      </c>
      <c r="B327" s="61" t="s">
        <v>1350</v>
      </c>
      <c r="C327" s="2" t="s">
        <v>132</v>
      </c>
      <c r="D327" s="13" t="s">
        <v>1351</v>
      </c>
      <c r="E327" s="56" t="s">
        <v>765</v>
      </c>
      <c r="F327" s="13" t="s">
        <v>1352</v>
      </c>
      <c r="G327" s="13">
        <v>5</v>
      </c>
      <c r="H327" s="13" t="s">
        <v>1353</v>
      </c>
      <c r="I327" s="51" t="s">
        <v>49</v>
      </c>
      <c r="J327" s="60">
        <v>27</v>
      </c>
      <c r="K327" s="60">
        <v>15</v>
      </c>
      <c r="L327" s="60">
        <v>5</v>
      </c>
      <c r="M327" s="60">
        <v>0</v>
      </c>
      <c r="N327" s="60">
        <v>0</v>
      </c>
      <c r="O327" s="60">
        <v>0</v>
      </c>
      <c r="P327" s="2">
        <f t="shared" si="5"/>
        <v>47</v>
      </c>
    </row>
    <row r="328" spans="1:16" ht="24.75" customHeight="1">
      <c r="A328" s="39">
        <v>327</v>
      </c>
      <c r="B328" s="42">
        <v>84717</v>
      </c>
      <c r="C328" s="66" t="s">
        <v>132</v>
      </c>
      <c r="D328" s="13" t="s">
        <v>1354</v>
      </c>
      <c r="E328" s="42" t="s">
        <v>1355</v>
      </c>
      <c r="F328" s="42" t="s">
        <v>1356</v>
      </c>
      <c r="G328" s="42">
        <v>8</v>
      </c>
      <c r="H328" s="42" t="s">
        <v>1070</v>
      </c>
      <c r="I328" s="42" t="s">
        <v>49</v>
      </c>
      <c r="J328" s="2">
        <v>58</v>
      </c>
      <c r="K328" s="2">
        <v>50</v>
      </c>
      <c r="L328" s="2">
        <v>42</v>
      </c>
      <c r="M328" s="2">
        <v>31</v>
      </c>
      <c r="N328" s="2">
        <v>0</v>
      </c>
      <c r="O328" s="2">
        <v>0</v>
      </c>
      <c r="P328" s="2">
        <f t="shared" si="5"/>
        <v>181</v>
      </c>
    </row>
    <row r="329" spans="1:16" ht="24.75" customHeight="1">
      <c r="A329" s="39">
        <v>328</v>
      </c>
      <c r="B329" s="67" t="s">
        <v>1357</v>
      </c>
      <c r="C329" s="66" t="s">
        <v>132</v>
      </c>
      <c r="D329" s="13" t="s">
        <v>1358</v>
      </c>
      <c r="E329" s="42" t="s">
        <v>1359</v>
      </c>
      <c r="F329" s="42" t="s">
        <v>1360</v>
      </c>
      <c r="G329" s="42" t="s">
        <v>1361</v>
      </c>
      <c r="H329" s="42" t="s">
        <v>755</v>
      </c>
      <c r="I329" s="68" t="s">
        <v>751</v>
      </c>
      <c r="J329" s="2">
        <v>36</v>
      </c>
      <c r="K329" s="2">
        <v>27</v>
      </c>
      <c r="L329" s="2">
        <v>0</v>
      </c>
      <c r="M329" s="2">
        <v>0</v>
      </c>
      <c r="N329" s="2">
        <v>0</v>
      </c>
      <c r="O329" s="2">
        <v>0</v>
      </c>
      <c r="P329" s="2">
        <f t="shared" si="5"/>
        <v>63</v>
      </c>
    </row>
    <row r="330" spans="1:16" ht="24.75" customHeight="1">
      <c r="A330" s="39">
        <v>329</v>
      </c>
      <c r="B330" s="22">
        <v>51201</v>
      </c>
      <c r="C330" s="22" t="s">
        <v>120</v>
      </c>
      <c r="D330" s="22" t="s">
        <v>1362</v>
      </c>
      <c r="E330" s="22" t="s">
        <v>1363</v>
      </c>
      <c r="F330" s="22" t="s">
        <v>1364</v>
      </c>
      <c r="G330" s="22" t="s">
        <v>1364</v>
      </c>
      <c r="H330" s="22" t="s">
        <v>1365</v>
      </c>
      <c r="I330" s="22" t="s">
        <v>1366</v>
      </c>
      <c r="J330" s="5">
        <v>81</v>
      </c>
      <c r="K330" s="5">
        <v>48</v>
      </c>
      <c r="L330" s="5">
        <v>35</v>
      </c>
      <c r="M330" s="5">
        <v>43</v>
      </c>
      <c r="N330" s="5">
        <v>30</v>
      </c>
      <c r="O330" s="5">
        <v>33</v>
      </c>
      <c r="P330" s="2">
        <f t="shared" si="5"/>
        <v>270</v>
      </c>
    </row>
    <row r="331" spans="1:16" ht="24.75" customHeight="1">
      <c r="A331" s="39">
        <v>330</v>
      </c>
      <c r="B331" s="22">
        <v>51205</v>
      </c>
      <c r="C331" s="22" t="s">
        <v>114</v>
      </c>
      <c r="D331" s="22" t="s">
        <v>1367</v>
      </c>
      <c r="E331" s="22" t="s">
        <v>1368</v>
      </c>
      <c r="F331" s="22" t="s">
        <v>1369</v>
      </c>
      <c r="G331" s="22" t="s">
        <v>1370</v>
      </c>
      <c r="H331" s="22" t="s">
        <v>1371</v>
      </c>
      <c r="I331" s="22" t="s">
        <v>1366</v>
      </c>
      <c r="J331" s="5">
        <v>219</v>
      </c>
      <c r="K331" s="5">
        <v>78</v>
      </c>
      <c r="L331" s="5">
        <v>26</v>
      </c>
      <c r="M331" s="5">
        <v>80</v>
      </c>
      <c r="N331" s="5">
        <v>75</v>
      </c>
      <c r="O331" s="5">
        <v>40</v>
      </c>
      <c r="P331" s="2">
        <f t="shared" si="5"/>
        <v>518</v>
      </c>
    </row>
    <row r="332" spans="1:16" ht="24.75" customHeight="1">
      <c r="A332" s="39">
        <v>331</v>
      </c>
      <c r="B332" s="22">
        <v>51222</v>
      </c>
      <c r="C332" s="22" t="s">
        <v>120</v>
      </c>
      <c r="D332" s="22" t="s">
        <v>1372</v>
      </c>
      <c r="E332" s="22" t="s">
        <v>1373</v>
      </c>
      <c r="F332" s="22" t="s">
        <v>1374</v>
      </c>
      <c r="G332" s="22" t="s">
        <v>1375</v>
      </c>
      <c r="H332" s="22" t="s">
        <v>1365</v>
      </c>
      <c r="I332" s="22" t="s">
        <v>1366</v>
      </c>
      <c r="J332" s="5">
        <v>22</v>
      </c>
      <c r="K332" s="5">
        <v>24</v>
      </c>
      <c r="L332" s="5">
        <v>27</v>
      </c>
      <c r="M332" s="5">
        <v>24</v>
      </c>
      <c r="N332" s="5">
        <v>16</v>
      </c>
      <c r="O332" s="5">
        <v>10</v>
      </c>
      <c r="P332" s="2">
        <f t="shared" si="5"/>
        <v>123</v>
      </c>
    </row>
    <row r="333" spans="1:16" ht="24.75" customHeight="1">
      <c r="A333" s="39">
        <v>332</v>
      </c>
      <c r="B333" s="22">
        <v>51225</v>
      </c>
      <c r="C333" s="22" t="s">
        <v>120</v>
      </c>
      <c r="D333" s="22" t="s">
        <v>1376</v>
      </c>
      <c r="E333" s="22" t="s">
        <v>1377</v>
      </c>
      <c r="F333" s="22" t="s">
        <v>1378</v>
      </c>
      <c r="G333" s="22" t="s">
        <v>1379</v>
      </c>
      <c r="H333" s="22" t="s">
        <v>1380</v>
      </c>
      <c r="I333" s="22" t="s">
        <v>1366</v>
      </c>
      <c r="J333" s="5">
        <v>61</v>
      </c>
      <c r="K333" s="5">
        <v>44</v>
      </c>
      <c r="L333" s="5">
        <v>52</v>
      </c>
      <c r="M333" s="5">
        <v>66</v>
      </c>
      <c r="N333" s="5">
        <v>91</v>
      </c>
      <c r="O333" s="5">
        <v>82</v>
      </c>
      <c r="P333" s="2">
        <f t="shared" si="5"/>
        <v>396</v>
      </c>
    </row>
    <row r="334" spans="1:16" ht="24.75" customHeight="1">
      <c r="A334" s="39">
        <v>333</v>
      </c>
      <c r="B334" s="22">
        <v>51227</v>
      </c>
      <c r="C334" s="22" t="s">
        <v>120</v>
      </c>
      <c r="D334" s="22" t="s">
        <v>1381</v>
      </c>
      <c r="E334" s="22" t="s">
        <v>1382</v>
      </c>
      <c r="F334" s="22" t="s">
        <v>1383</v>
      </c>
      <c r="G334" s="22" t="s">
        <v>1384</v>
      </c>
      <c r="H334" s="22" t="s">
        <v>1385</v>
      </c>
      <c r="I334" s="22" t="s">
        <v>1366</v>
      </c>
      <c r="J334" s="5">
        <v>90</v>
      </c>
      <c r="K334" s="5">
        <v>76</v>
      </c>
      <c r="L334" s="5">
        <v>36</v>
      </c>
      <c r="M334" s="5">
        <v>34</v>
      </c>
      <c r="N334" s="5">
        <v>37</v>
      </c>
      <c r="O334" s="5">
        <v>42</v>
      </c>
      <c r="P334" s="2">
        <f t="shared" si="5"/>
        <v>315</v>
      </c>
    </row>
    <row r="335" spans="1:16" ht="24.75" customHeight="1">
      <c r="A335" s="39">
        <v>334</v>
      </c>
      <c r="B335" s="22">
        <v>51236</v>
      </c>
      <c r="C335" s="22" t="s">
        <v>120</v>
      </c>
      <c r="D335" s="22" t="s">
        <v>1386</v>
      </c>
      <c r="E335" s="22" t="s">
        <v>1387</v>
      </c>
      <c r="F335" s="22" t="s">
        <v>1388</v>
      </c>
      <c r="G335" s="22" t="s">
        <v>1389</v>
      </c>
      <c r="H335" s="22" t="s">
        <v>1390</v>
      </c>
      <c r="I335" s="22" t="s">
        <v>1366</v>
      </c>
      <c r="J335" s="5">
        <v>50</v>
      </c>
      <c r="K335" s="5">
        <v>46</v>
      </c>
      <c r="L335" s="5">
        <v>21</v>
      </c>
      <c r="M335" s="5">
        <v>21</v>
      </c>
      <c r="N335" s="5">
        <v>27</v>
      </c>
      <c r="O335" s="5">
        <v>38</v>
      </c>
      <c r="P335" s="2">
        <f t="shared" si="5"/>
        <v>203</v>
      </c>
    </row>
    <row r="336" spans="1:16" ht="24.75" customHeight="1">
      <c r="A336" s="39">
        <v>335</v>
      </c>
      <c r="B336" s="22">
        <v>51237</v>
      </c>
      <c r="C336" s="22" t="s">
        <v>120</v>
      </c>
      <c r="D336" s="22" t="s">
        <v>1391</v>
      </c>
      <c r="E336" s="22" t="s">
        <v>1392</v>
      </c>
      <c r="F336" s="22" t="s">
        <v>1393</v>
      </c>
      <c r="G336" s="22" t="s">
        <v>1394</v>
      </c>
      <c r="H336" s="22" t="s">
        <v>1395</v>
      </c>
      <c r="I336" s="22" t="s">
        <v>1366</v>
      </c>
      <c r="J336" s="5">
        <v>91</v>
      </c>
      <c r="K336" s="5">
        <v>44</v>
      </c>
      <c r="L336" s="5">
        <v>42</v>
      </c>
      <c r="M336" s="5">
        <v>41</v>
      </c>
      <c r="N336" s="5">
        <v>19</v>
      </c>
      <c r="O336" s="5">
        <v>20</v>
      </c>
      <c r="P336" s="2">
        <f t="shared" si="5"/>
        <v>257</v>
      </c>
    </row>
    <row r="337" spans="1:16" ht="24.75" customHeight="1">
      <c r="A337" s="39">
        <v>336</v>
      </c>
      <c r="B337" s="22">
        <v>51245</v>
      </c>
      <c r="C337" s="22" t="s">
        <v>120</v>
      </c>
      <c r="D337" s="22" t="s">
        <v>1396</v>
      </c>
      <c r="E337" s="22" t="s">
        <v>1397</v>
      </c>
      <c r="F337" s="22" t="s">
        <v>1398</v>
      </c>
      <c r="G337" s="22" t="s">
        <v>1399</v>
      </c>
      <c r="H337" s="22" t="s">
        <v>1371</v>
      </c>
      <c r="I337" s="22" t="s">
        <v>1366</v>
      </c>
      <c r="J337" s="5">
        <v>0</v>
      </c>
      <c r="K337" s="5">
        <v>9</v>
      </c>
      <c r="L337" s="5">
        <v>6</v>
      </c>
      <c r="M337" s="5">
        <v>28</v>
      </c>
      <c r="N337" s="5">
        <v>25</v>
      </c>
      <c r="O337" s="5">
        <v>22</v>
      </c>
      <c r="P337" s="2">
        <f t="shared" si="5"/>
        <v>90</v>
      </c>
    </row>
    <row r="338" spans="1:16" ht="24.75" customHeight="1">
      <c r="A338" s="39">
        <v>337</v>
      </c>
      <c r="B338" s="22">
        <v>54005</v>
      </c>
      <c r="C338" s="22" t="s">
        <v>114</v>
      </c>
      <c r="D338" s="22" t="s">
        <v>1400</v>
      </c>
      <c r="E338" s="22" t="s">
        <v>1401</v>
      </c>
      <c r="F338" s="22" t="s">
        <v>1402</v>
      </c>
      <c r="G338" s="22" t="s">
        <v>1403</v>
      </c>
      <c r="H338" s="22" t="s">
        <v>1365</v>
      </c>
      <c r="I338" s="22" t="s">
        <v>1366</v>
      </c>
      <c r="J338" s="5">
        <v>60</v>
      </c>
      <c r="K338" s="5">
        <v>60</v>
      </c>
      <c r="L338" s="5">
        <v>32</v>
      </c>
      <c r="M338" s="5">
        <v>38</v>
      </c>
      <c r="N338" s="5">
        <v>43</v>
      </c>
      <c r="O338" s="5">
        <v>36</v>
      </c>
      <c r="P338" s="2">
        <f t="shared" si="5"/>
        <v>269</v>
      </c>
    </row>
    <row r="339" spans="1:16" ht="24.75" customHeight="1">
      <c r="A339" s="39">
        <v>338</v>
      </c>
      <c r="B339" s="22">
        <v>54007</v>
      </c>
      <c r="C339" s="22" t="s">
        <v>120</v>
      </c>
      <c r="D339" s="22" t="s">
        <v>1404</v>
      </c>
      <c r="E339" s="22" t="s">
        <v>1405</v>
      </c>
      <c r="F339" s="22" t="s">
        <v>1406</v>
      </c>
      <c r="G339" s="22" t="s">
        <v>769</v>
      </c>
      <c r="H339" s="22" t="s">
        <v>1365</v>
      </c>
      <c r="I339" s="22" t="s">
        <v>1366</v>
      </c>
      <c r="J339" s="5">
        <v>40</v>
      </c>
      <c r="K339" s="5">
        <v>69</v>
      </c>
      <c r="L339" s="5">
        <v>52</v>
      </c>
      <c r="M339" s="5">
        <v>53</v>
      </c>
      <c r="N339" s="5">
        <v>44</v>
      </c>
      <c r="O339" s="5">
        <v>19</v>
      </c>
      <c r="P339" s="2">
        <f t="shared" si="5"/>
        <v>277</v>
      </c>
    </row>
    <row r="340" spans="1:16" ht="24.75" customHeight="1">
      <c r="A340" s="39">
        <v>339</v>
      </c>
      <c r="B340" s="22">
        <v>54052</v>
      </c>
      <c r="C340" s="22" t="s">
        <v>120</v>
      </c>
      <c r="D340" s="22" t="s">
        <v>1407</v>
      </c>
      <c r="E340" s="22" t="s">
        <v>1408</v>
      </c>
      <c r="F340" s="22" t="s">
        <v>1409</v>
      </c>
      <c r="G340" s="22" t="s">
        <v>1410</v>
      </c>
      <c r="H340" s="22" t="s">
        <v>1380</v>
      </c>
      <c r="I340" s="22" t="s">
        <v>1366</v>
      </c>
      <c r="J340" s="5">
        <v>41</v>
      </c>
      <c r="K340" s="5">
        <v>24</v>
      </c>
      <c r="L340" s="5">
        <v>17</v>
      </c>
      <c r="M340" s="5">
        <v>35</v>
      </c>
      <c r="N340" s="5">
        <v>23</v>
      </c>
      <c r="O340" s="5">
        <v>23</v>
      </c>
      <c r="P340" s="2">
        <f t="shared" si="5"/>
        <v>163</v>
      </c>
    </row>
    <row r="341" spans="1:16" ht="24.75" customHeight="1">
      <c r="A341" s="39">
        <v>340</v>
      </c>
      <c r="B341" s="22">
        <v>54062</v>
      </c>
      <c r="C341" s="22" t="s">
        <v>120</v>
      </c>
      <c r="D341" s="22" t="s">
        <v>1411</v>
      </c>
      <c r="E341" s="22" t="s">
        <v>1412</v>
      </c>
      <c r="F341" s="22" t="s">
        <v>1413</v>
      </c>
      <c r="G341" s="22" t="s">
        <v>1414</v>
      </c>
      <c r="H341" s="22" t="s">
        <v>1365</v>
      </c>
      <c r="I341" s="22" t="s">
        <v>1366</v>
      </c>
      <c r="J341" s="5">
        <v>77</v>
      </c>
      <c r="K341" s="5">
        <v>10</v>
      </c>
      <c r="L341" s="5">
        <v>20</v>
      </c>
      <c r="M341" s="5">
        <v>20</v>
      </c>
      <c r="N341" s="5">
        <v>16</v>
      </c>
      <c r="O341" s="5">
        <v>27</v>
      </c>
      <c r="P341" s="2">
        <f t="shared" si="5"/>
        <v>170</v>
      </c>
    </row>
    <row r="342" spans="1:16" ht="24.75" customHeight="1">
      <c r="A342" s="39">
        <v>341</v>
      </c>
      <c r="B342" s="22">
        <v>54071</v>
      </c>
      <c r="C342" s="22" t="s">
        <v>120</v>
      </c>
      <c r="D342" s="22" t="s">
        <v>1415</v>
      </c>
      <c r="E342" s="22" t="s">
        <v>1416</v>
      </c>
      <c r="F342" s="22" t="s">
        <v>1417</v>
      </c>
      <c r="G342" s="22" t="s">
        <v>1384</v>
      </c>
      <c r="H342" s="22" t="s">
        <v>1385</v>
      </c>
      <c r="I342" s="22" t="s">
        <v>1366</v>
      </c>
      <c r="J342" s="5">
        <v>37</v>
      </c>
      <c r="K342" s="5">
        <v>40</v>
      </c>
      <c r="L342" s="5">
        <v>26</v>
      </c>
      <c r="M342" s="5">
        <v>33</v>
      </c>
      <c r="N342" s="5">
        <v>30</v>
      </c>
      <c r="O342" s="5">
        <v>17</v>
      </c>
      <c r="P342" s="2">
        <f t="shared" si="5"/>
        <v>183</v>
      </c>
    </row>
    <row r="343" spans="1:16" ht="24.75" customHeight="1">
      <c r="A343" s="39">
        <v>342</v>
      </c>
      <c r="B343" s="22">
        <v>54075</v>
      </c>
      <c r="C343" s="22" t="s">
        <v>120</v>
      </c>
      <c r="D343" s="22" t="s">
        <v>1418</v>
      </c>
      <c r="E343" s="22" t="s">
        <v>1419</v>
      </c>
      <c r="F343" s="22" t="s">
        <v>1420</v>
      </c>
      <c r="G343" s="22" t="s">
        <v>1421</v>
      </c>
      <c r="H343" s="22" t="s">
        <v>1422</v>
      </c>
      <c r="I343" s="22" t="s">
        <v>1366</v>
      </c>
      <c r="J343" s="5">
        <v>83</v>
      </c>
      <c r="K343" s="5">
        <v>0</v>
      </c>
      <c r="L343" s="5">
        <v>0</v>
      </c>
      <c r="M343" s="5">
        <v>11</v>
      </c>
      <c r="N343" s="5">
        <v>24</v>
      </c>
      <c r="O343" s="5">
        <v>20</v>
      </c>
      <c r="P343" s="2">
        <f t="shared" si="5"/>
        <v>138</v>
      </c>
    </row>
    <row r="344" spans="1:16" ht="24.75" customHeight="1">
      <c r="A344" s="39">
        <v>343</v>
      </c>
      <c r="B344" s="22">
        <v>54082</v>
      </c>
      <c r="C344" s="22" t="s">
        <v>120</v>
      </c>
      <c r="D344" s="22" t="s">
        <v>1423</v>
      </c>
      <c r="E344" s="22" t="s">
        <v>1424</v>
      </c>
      <c r="F344" s="22" t="s">
        <v>1425</v>
      </c>
      <c r="G344" s="22" t="s">
        <v>1426</v>
      </c>
      <c r="H344" s="22" t="s">
        <v>1380</v>
      </c>
      <c r="I344" s="22" t="s">
        <v>1366</v>
      </c>
      <c r="J344" s="5">
        <v>43</v>
      </c>
      <c r="K344" s="5">
        <v>0</v>
      </c>
      <c r="L344" s="5">
        <v>0</v>
      </c>
      <c r="M344" s="5">
        <v>0</v>
      </c>
      <c r="N344" s="5">
        <v>0</v>
      </c>
      <c r="O344" s="5">
        <v>14</v>
      </c>
      <c r="P344" s="2">
        <f t="shared" si="5"/>
        <v>57</v>
      </c>
    </row>
    <row r="345" spans="1:16" ht="24.75" customHeight="1">
      <c r="A345" s="39">
        <v>344</v>
      </c>
      <c r="B345" s="22">
        <v>54084</v>
      </c>
      <c r="C345" s="22" t="s">
        <v>120</v>
      </c>
      <c r="D345" s="22" t="s">
        <v>1427</v>
      </c>
      <c r="E345" s="22" t="s">
        <v>1428</v>
      </c>
      <c r="F345" s="22" t="s">
        <v>1429</v>
      </c>
      <c r="G345" s="22" t="s">
        <v>1422</v>
      </c>
      <c r="H345" s="22" t="s">
        <v>1422</v>
      </c>
      <c r="I345" s="22" t="s">
        <v>1366</v>
      </c>
      <c r="J345" s="5">
        <v>29</v>
      </c>
      <c r="K345" s="5">
        <v>31</v>
      </c>
      <c r="L345" s="5">
        <v>28</v>
      </c>
      <c r="M345" s="5">
        <v>25</v>
      </c>
      <c r="N345" s="5">
        <v>23</v>
      </c>
      <c r="O345" s="5">
        <v>13</v>
      </c>
      <c r="P345" s="2">
        <f t="shared" si="5"/>
        <v>149</v>
      </c>
    </row>
    <row r="346" spans="1:16" ht="24.75" customHeight="1">
      <c r="A346" s="39">
        <v>345</v>
      </c>
      <c r="B346" s="22">
        <v>78305</v>
      </c>
      <c r="C346" s="22" t="s">
        <v>132</v>
      </c>
      <c r="D346" s="22" t="s">
        <v>1430</v>
      </c>
      <c r="E346" s="22" t="s">
        <v>1431</v>
      </c>
      <c r="F346" s="22" t="s">
        <v>1432</v>
      </c>
      <c r="G346" s="22" t="s">
        <v>1433</v>
      </c>
      <c r="H346" s="22" t="s">
        <v>1385</v>
      </c>
      <c r="I346" s="22" t="s">
        <v>1366</v>
      </c>
      <c r="J346" s="5">
        <v>6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2">
        <f t="shared" si="5"/>
        <v>6</v>
      </c>
    </row>
    <row r="347" spans="1:16" ht="24.75" customHeight="1">
      <c r="A347" s="39">
        <v>346</v>
      </c>
      <c r="B347" s="22">
        <v>78311</v>
      </c>
      <c r="C347" s="22" t="s">
        <v>120</v>
      </c>
      <c r="D347" s="22" t="s">
        <v>1434</v>
      </c>
      <c r="E347" s="22" t="s">
        <v>1435</v>
      </c>
      <c r="F347" s="22" t="s">
        <v>1436</v>
      </c>
      <c r="G347" s="22" t="s">
        <v>1437</v>
      </c>
      <c r="H347" s="22" t="s">
        <v>1438</v>
      </c>
      <c r="I347" s="22" t="s">
        <v>1366</v>
      </c>
      <c r="J347" s="5">
        <v>42</v>
      </c>
      <c r="K347" s="5">
        <v>37</v>
      </c>
      <c r="L347" s="5">
        <v>19</v>
      </c>
      <c r="M347" s="5">
        <v>27</v>
      </c>
      <c r="N347" s="5">
        <v>0</v>
      </c>
      <c r="O347" s="5">
        <v>0</v>
      </c>
      <c r="P347" s="2">
        <f t="shared" si="5"/>
        <v>125</v>
      </c>
    </row>
    <row r="348" spans="1:16" ht="24.75" customHeight="1">
      <c r="A348" s="39">
        <v>347</v>
      </c>
      <c r="B348" s="22" t="s">
        <v>1439</v>
      </c>
      <c r="C348" s="22" t="s">
        <v>120</v>
      </c>
      <c r="D348" s="22" t="s">
        <v>1440</v>
      </c>
      <c r="E348" s="22" t="s">
        <v>1441</v>
      </c>
      <c r="F348" s="22" t="s">
        <v>1442</v>
      </c>
      <c r="G348" s="22" t="s">
        <v>1443</v>
      </c>
      <c r="H348" s="22" t="s">
        <v>1444</v>
      </c>
      <c r="I348" s="22" t="s">
        <v>1366</v>
      </c>
      <c r="J348" s="5">
        <v>56</v>
      </c>
      <c r="K348" s="5">
        <v>44</v>
      </c>
      <c r="L348" s="5">
        <v>30</v>
      </c>
      <c r="M348" s="5">
        <v>31</v>
      </c>
      <c r="N348" s="5">
        <v>27</v>
      </c>
      <c r="O348" s="5">
        <v>22</v>
      </c>
      <c r="P348" s="2">
        <f t="shared" si="5"/>
        <v>210</v>
      </c>
    </row>
    <row r="349" spans="1:16" ht="24.75" customHeight="1">
      <c r="A349" s="39">
        <v>348</v>
      </c>
      <c r="B349" s="22" t="s">
        <v>1445</v>
      </c>
      <c r="C349" s="22" t="s">
        <v>120</v>
      </c>
      <c r="D349" s="22" t="s">
        <v>1446</v>
      </c>
      <c r="E349" s="22" t="s">
        <v>1447</v>
      </c>
      <c r="F349" s="22" t="s">
        <v>1448</v>
      </c>
      <c r="G349" s="22" t="s">
        <v>1449</v>
      </c>
      <c r="H349" s="22" t="s">
        <v>1442</v>
      </c>
      <c r="I349" s="22" t="s">
        <v>1366</v>
      </c>
      <c r="J349" s="5">
        <v>19</v>
      </c>
      <c r="K349" s="5">
        <v>16</v>
      </c>
      <c r="L349" s="5">
        <v>15</v>
      </c>
      <c r="M349" s="5">
        <v>17</v>
      </c>
      <c r="N349" s="5">
        <v>12</v>
      </c>
      <c r="O349" s="5">
        <v>7</v>
      </c>
      <c r="P349" s="2">
        <f t="shared" si="5"/>
        <v>86</v>
      </c>
    </row>
    <row r="350" spans="1:16" ht="24.75" customHeight="1">
      <c r="A350" s="39">
        <v>349</v>
      </c>
      <c r="B350" s="22" t="s">
        <v>1450</v>
      </c>
      <c r="C350" s="22" t="s">
        <v>132</v>
      </c>
      <c r="D350" s="22" t="s">
        <v>1451</v>
      </c>
      <c r="E350" s="22" t="s">
        <v>1452</v>
      </c>
      <c r="F350" s="22" t="s">
        <v>1453</v>
      </c>
      <c r="G350" s="22" t="s">
        <v>1454</v>
      </c>
      <c r="H350" s="22" t="s">
        <v>1455</v>
      </c>
      <c r="I350" s="22" t="s">
        <v>1366</v>
      </c>
      <c r="J350" s="5">
        <v>30</v>
      </c>
      <c r="K350" s="5">
        <v>15</v>
      </c>
      <c r="L350" s="5">
        <v>10</v>
      </c>
      <c r="M350" s="5">
        <v>0</v>
      </c>
      <c r="N350" s="5">
        <v>0</v>
      </c>
      <c r="O350" s="5">
        <v>0</v>
      </c>
      <c r="P350" s="2">
        <f t="shared" si="5"/>
        <v>55</v>
      </c>
    </row>
    <row r="351" spans="1:16" ht="24.75" customHeight="1">
      <c r="A351" s="39">
        <v>350</v>
      </c>
      <c r="B351" s="22" t="s">
        <v>1456</v>
      </c>
      <c r="C351" s="22" t="s">
        <v>132</v>
      </c>
      <c r="D351" s="22" t="s">
        <v>1457</v>
      </c>
      <c r="E351" s="22" t="s">
        <v>1458</v>
      </c>
      <c r="F351" s="22" t="s">
        <v>1459</v>
      </c>
      <c r="G351" s="22" t="s">
        <v>1460</v>
      </c>
      <c r="H351" s="22" t="s">
        <v>1461</v>
      </c>
      <c r="I351" s="22" t="s">
        <v>1366</v>
      </c>
      <c r="J351" s="5">
        <v>26</v>
      </c>
      <c r="K351" s="5">
        <v>15</v>
      </c>
      <c r="L351" s="5">
        <v>17</v>
      </c>
      <c r="M351" s="5">
        <v>0</v>
      </c>
      <c r="N351" s="5">
        <v>0</v>
      </c>
      <c r="O351" s="5">
        <v>0</v>
      </c>
      <c r="P351" s="2">
        <f t="shared" si="5"/>
        <v>58</v>
      </c>
    </row>
    <row r="352" spans="1:16" ht="24.75" customHeight="1">
      <c r="A352" s="39">
        <v>351</v>
      </c>
      <c r="B352" s="22" t="s">
        <v>1462</v>
      </c>
      <c r="C352" s="22" t="s">
        <v>132</v>
      </c>
      <c r="D352" s="22" t="s">
        <v>1463</v>
      </c>
      <c r="E352" s="22" t="s">
        <v>1463</v>
      </c>
      <c r="F352" s="22" t="s">
        <v>1464</v>
      </c>
      <c r="G352" s="22" t="s">
        <v>1465</v>
      </c>
      <c r="H352" s="22" t="s">
        <v>1371</v>
      </c>
      <c r="I352" s="22" t="s">
        <v>1366</v>
      </c>
      <c r="J352" s="5">
        <v>14</v>
      </c>
      <c r="K352" s="5">
        <v>13</v>
      </c>
      <c r="L352" s="5">
        <v>11</v>
      </c>
      <c r="M352" s="5">
        <v>7</v>
      </c>
      <c r="N352" s="5">
        <v>9</v>
      </c>
      <c r="O352" s="5">
        <v>8</v>
      </c>
      <c r="P352" s="2">
        <f t="shared" si="5"/>
        <v>62</v>
      </c>
    </row>
    <row r="353" spans="1:16" ht="24.75" customHeight="1">
      <c r="A353" s="39">
        <v>352</v>
      </c>
      <c r="B353" s="22" t="s">
        <v>1466</v>
      </c>
      <c r="C353" s="22" t="s">
        <v>120</v>
      </c>
      <c r="D353" s="22" t="s">
        <v>1467</v>
      </c>
      <c r="E353" s="22" t="s">
        <v>1468</v>
      </c>
      <c r="F353" s="22" t="s">
        <v>1469</v>
      </c>
      <c r="G353" s="22" t="s">
        <v>1465</v>
      </c>
      <c r="H353" s="22" t="s">
        <v>1371</v>
      </c>
      <c r="I353" s="22" t="s">
        <v>1366</v>
      </c>
      <c r="J353" s="5">
        <v>24</v>
      </c>
      <c r="K353" s="5">
        <v>24</v>
      </c>
      <c r="L353" s="5">
        <v>24</v>
      </c>
      <c r="M353" s="5">
        <v>20</v>
      </c>
      <c r="N353" s="5">
        <v>17</v>
      </c>
      <c r="O353" s="5">
        <v>20</v>
      </c>
      <c r="P353" s="2">
        <f t="shared" si="5"/>
        <v>129</v>
      </c>
    </row>
    <row r="354" spans="1:16" ht="24.75" customHeight="1">
      <c r="A354" s="39">
        <v>353</v>
      </c>
      <c r="B354" s="22" t="s">
        <v>1470</v>
      </c>
      <c r="C354" s="22" t="s">
        <v>132</v>
      </c>
      <c r="D354" s="22" t="s">
        <v>1471</v>
      </c>
      <c r="E354" s="22" t="s">
        <v>1472</v>
      </c>
      <c r="F354" s="22" t="s">
        <v>1473</v>
      </c>
      <c r="G354" s="22" t="s">
        <v>1474</v>
      </c>
      <c r="H354" s="22" t="s">
        <v>1442</v>
      </c>
      <c r="I354" s="22" t="s">
        <v>1366</v>
      </c>
      <c r="J354" s="5">
        <v>20</v>
      </c>
      <c r="K354" s="5">
        <v>23</v>
      </c>
      <c r="L354" s="5">
        <v>16</v>
      </c>
      <c r="M354" s="5">
        <v>10</v>
      </c>
      <c r="N354" s="5">
        <v>6</v>
      </c>
      <c r="O354" s="5">
        <v>3</v>
      </c>
      <c r="P354" s="2">
        <f t="shared" si="5"/>
        <v>78</v>
      </c>
    </row>
    <row r="355" spans="1:16" ht="24.75" customHeight="1">
      <c r="A355" s="39">
        <v>354</v>
      </c>
      <c r="B355" s="22" t="s">
        <v>1475</v>
      </c>
      <c r="C355" s="22" t="s">
        <v>120</v>
      </c>
      <c r="D355" s="22" t="s">
        <v>1476</v>
      </c>
      <c r="E355" s="22" t="s">
        <v>593</v>
      </c>
      <c r="F355" s="22" t="s">
        <v>1477</v>
      </c>
      <c r="G355" s="22" t="s">
        <v>1449</v>
      </c>
      <c r="H355" s="22" t="s">
        <v>1442</v>
      </c>
      <c r="I355" s="22" t="s">
        <v>1366</v>
      </c>
      <c r="J355" s="5">
        <v>42</v>
      </c>
      <c r="K355" s="5">
        <v>22</v>
      </c>
      <c r="L355" s="5">
        <v>21</v>
      </c>
      <c r="M355" s="5">
        <v>9</v>
      </c>
      <c r="N355" s="5">
        <v>21</v>
      </c>
      <c r="O355" s="5">
        <v>10</v>
      </c>
      <c r="P355" s="2">
        <f t="shared" si="5"/>
        <v>125</v>
      </c>
    </row>
    <row r="356" spans="1:16" ht="24.75" customHeight="1">
      <c r="A356" s="39">
        <v>355</v>
      </c>
      <c r="B356" s="22" t="s">
        <v>1478</v>
      </c>
      <c r="C356" s="22" t="s">
        <v>132</v>
      </c>
      <c r="D356" s="22" t="s">
        <v>1479</v>
      </c>
      <c r="E356" s="22" t="s">
        <v>580</v>
      </c>
      <c r="F356" s="22" t="s">
        <v>1480</v>
      </c>
      <c r="G356" s="22" t="s">
        <v>1481</v>
      </c>
      <c r="H356" s="22" t="s">
        <v>1455</v>
      </c>
      <c r="I356" s="22" t="s">
        <v>1366</v>
      </c>
      <c r="J356" s="5">
        <v>21</v>
      </c>
      <c r="K356" s="5">
        <v>21</v>
      </c>
      <c r="L356" s="5">
        <v>14</v>
      </c>
      <c r="M356" s="5">
        <v>13</v>
      </c>
      <c r="N356" s="5">
        <v>7</v>
      </c>
      <c r="O356" s="5">
        <v>5</v>
      </c>
      <c r="P356" s="2">
        <f t="shared" si="5"/>
        <v>81</v>
      </c>
    </row>
    <row r="357" spans="1:16" ht="24.75" customHeight="1">
      <c r="A357" s="39">
        <v>356</v>
      </c>
      <c r="B357" s="22" t="s">
        <v>1482</v>
      </c>
      <c r="C357" s="22" t="s">
        <v>120</v>
      </c>
      <c r="D357" s="22" t="s">
        <v>1483</v>
      </c>
      <c r="E357" s="22" t="s">
        <v>1484</v>
      </c>
      <c r="F357" s="22" t="s">
        <v>1485</v>
      </c>
      <c r="G357" s="22" t="s">
        <v>1486</v>
      </c>
      <c r="H357" s="22" t="s">
        <v>1438</v>
      </c>
      <c r="I357" s="22" t="s">
        <v>1366</v>
      </c>
      <c r="J357" s="5">
        <v>23</v>
      </c>
      <c r="K357" s="5">
        <v>22</v>
      </c>
      <c r="L357" s="5">
        <v>22</v>
      </c>
      <c r="M357" s="5">
        <v>24</v>
      </c>
      <c r="N357" s="5">
        <v>15</v>
      </c>
      <c r="O357" s="5">
        <v>14</v>
      </c>
      <c r="P357" s="2">
        <f t="shared" si="5"/>
        <v>120</v>
      </c>
    </row>
    <row r="358" spans="1:16" ht="24.75" customHeight="1">
      <c r="A358" s="39">
        <v>357</v>
      </c>
      <c r="B358" s="22" t="s">
        <v>1487</v>
      </c>
      <c r="C358" s="22" t="s">
        <v>132</v>
      </c>
      <c r="D358" s="22" t="s">
        <v>1488</v>
      </c>
      <c r="E358" s="22" t="s">
        <v>1489</v>
      </c>
      <c r="F358" s="22" t="s">
        <v>1490</v>
      </c>
      <c r="G358" s="22" t="s">
        <v>1491</v>
      </c>
      <c r="H358" s="22" t="s">
        <v>1455</v>
      </c>
      <c r="I358" s="22" t="s">
        <v>1366</v>
      </c>
      <c r="J358" s="5">
        <v>32</v>
      </c>
      <c r="K358" s="5">
        <v>15</v>
      </c>
      <c r="L358" s="5">
        <v>13</v>
      </c>
      <c r="M358" s="5">
        <v>0</v>
      </c>
      <c r="N358" s="5">
        <v>0</v>
      </c>
      <c r="O358" s="5">
        <v>0</v>
      </c>
      <c r="P358" s="2">
        <f t="shared" si="5"/>
        <v>60</v>
      </c>
    </row>
    <row r="359" spans="1:16" ht="24.75" customHeight="1">
      <c r="A359" s="39">
        <v>358</v>
      </c>
      <c r="B359" s="22" t="s">
        <v>1492</v>
      </c>
      <c r="C359" s="22" t="s">
        <v>120</v>
      </c>
      <c r="D359" s="22" t="s">
        <v>1493</v>
      </c>
      <c r="E359" s="22" t="s">
        <v>1494</v>
      </c>
      <c r="F359" s="22" t="s">
        <v>1495</v>
      </c>
      <c r="G359" s="22" t="s">
        <v>1496</v>
      </c>
      <c r="H359" s="22" t="s">
        <v>1442</v>
      </c>
      <c r="I359" s="22" t="s">
        <v>1366</v>
      </c>
      <c r="J359" s="5">
        <v>29</v>
      </c>
      <c r="K359" s="5">
        <v>18</v>
      </c>
      <c r="L359" s="5">
        <v>12</v>
      </c>
      <c r="M359" s="5">
        <v>8</v>
      </c>
      <c r="N359" s="5">
        <v>8</v>
      </c>
      <c r="O359" s="5">
        <v>10</v>
      </c>
      <c r="P359" s="2">
        <f t="shared" si="5"/>
        <v>85</v>
      </c>
    </row>
    <row r="360" spans="1:16" ht="24.75" customHeight="1">
      <c r="A360" s="39">
        <v>359</v>
      </c>
      <c r="B360" s="22" t="s">
        <v>1497</v>
      </c>
      <c r="C360" s="22" t="s">
        <v>132</v>
      </c>
      <c r="D360" s="22" t="s">
        <v>1498</v>
      </c>
      <c r="E360" s="22" t="s">
        <v>1499</v>
      </c>
      <c r="F360" s="22" t="s">
        <v>1500</v>
      </c>
      <c r="G360" s="22" t="s">
        <v>1501</v>
      </c>
      <c r="H360" s="22" t="s">
        <v>1442</v>
      </c>
      <c r="I360" s="22" t="s">
        <v>1366</v>
      </c>
      <c r="J360" s="5">
        <v>16</v>
      </c>
      <c r="K360" s="5">
        <v>8</v>
      </c>
      <c r="L360" s="5">
        <v>5</v>
      </c>
      <c r="M360" s="5">
        <v>0</v>
      </c>
      <c r="N360" s="5">
        <v>0</v>
      </c>
      <c r="O360" s="5">
        <v>0</v>
      </c>
      <c r="P360" s="2">
        <f t="shared" ref="P360:P419" si="6">SUM(J360:O360)</f>
        <v>29</v>
      </c>
    </row>
    <row r="361" spans="1:16" ht="24.75" customHeight="1">
      <c r="A361" s="39">
        <v>360</v>
      </c>
      <c r="B361" s="22" t="s">
        <v>1502</v>
      </c>
      <c r="C361" s="22" t="s">
        <v>120</v>
      </c>
      <c r="D361" s="22" t="s">
        <v>1503</v>
      </c>
      <c r="E361" s="22" t="s">
        <v>1504</v>
      </c>
      <c r="F361" s="22" t="s">
        <v>1505</v>
      </c>
      <c r="G361" s="22" t="s">
        <v>1505</v>
      </c>
      <c r="H361" s="22" t="s">
        <v>1442</v>
      </c>
      <c r="I361" s="22" t="s">
        <v>1366</v>
      </c>
      <c r="J361" s="5">
        <v>78</v>
      </c>
      <c r="K361" s="5">
        <v>67</v>
      </c>
      <c r="L361" s="5">
        <v>68</v>
      </c>
      <c r="M361" s="5">
        <v>35</v>
      </c>
      <c r="N361" s="5">
        <v>25</v>
      </c>
      <c r="O361" s="5">
        <v>15</v>
      </c>
      <c r="P361" s="2">
        <f t="shared" si="6"/>
        <v>288</v>
      </c>
    </row>
    <row r="362" spans="1:16" ht="24.75" customHeight="1">
      <c r="A362" s="39">
        <v>361</v>
      </c>
      <c r="B362" s="22" t="s">
        <v>1506</v>
      </c>
      <c r="C362" s="22" t="s">
        <v>120</v>
      </c>
      <c r="D362" s="22" t="s">
        <v>1507</v>
      </c>
      <c r="E362" s="22" t="s">
        <v>1507</v>
      </c>
      <c r="F362" s="22" t="s">
        <v>1508</v>
      </c>
      <c r="G362" s="22" t="s">
        <v>1509</v>
      </c>
      <c r="H362" s="22" t="s">
        <v>1442</v>
      </c>
      <c r="I362" s="22" t="s">
        <v>1366</v>
      </c>
      <c r="J362" s="5">
        <v>80</v>
      </c>
      <c r="K362" s="5">
        <v>56</v>
      </c>
      <c r="L362" s="5">
        <v>54</v>
      </c>
      <c r="M362" s="5">
        <v>31</v>
      </c>
      <c r="N362" s="5">
        <v>22</v>
      </c>
      <c r="O362" s="5">
        <v>9</v>
      </c>
      <c r="P362" s="2">
        <f t="shared" si="6"/>
        <v>252</v>
      </c>
    </row>
    <row r="363" spans="1:16" ht="24.75" customHeight="1">
      <c r="A363" s="39">
        <v>362</v>
      </c>
      <c r="B363" s="22" t="s">
        <v>1510</v>
      </c>
      <c r="C363" s="22" t="s">
        <v>132</v>
      </c>
      <c r="D363" s="22" t="s">
        <v>1511</v>
      </c>
      <c r="E363" s="22" t="s">
        <v>1512</v>
      </c>
      <c r="F363" s="22" t="s">
        <v>1513</v>
      </c>
      <c r="G363" s="22" t="s">
        <v>1514</v>
      </c>
      <c r="H363" s="22" t="s">
        <v>1442</v>
      </c>
      <c r="I363" s="22" t="s">
        <v>1366</v>
      </c>
      <c r="J363" s="5">
        <v>32</v>
      </c>
      <c r="K363" s="5">
        <v>25</v>
      </c>
      <c r="L363" s="5">
        <v>0</v>
      </c>
      <c r="M363" s="5">
        <v>0</v>
      </c>
      <c r="N363" s="5">
        <v>0</v>
      </c>
      <c r="O363" s="5">
        <v>0</v>
      </c>
      <c r="P363" s="2">
        <f t="shared" si="6"/>
        <v>57</v>
      </c>
    </row>
    <row r="364" spans="1:16" ht="24.75" customHeight="1">
      <c r="A364" s="39">
        <v>363</v>
      </c>
      <c r="B364" s="22" t="s">
        <v>1515</v>
      </c>
      <c r="C364" s="22" t="s">
        <v>132</v>
      </c>
      <c r="D364" s="22" t="s">
        <v>1516</v>
      </c>
      <c r="E364" s="22" t="s">
        <v>1517</v>
      </c>
      <c r="F364" s="22" t="s">
        <v>1505</v>
      </c>
      <c r="G364" s="22" t="s">
        <v>1505</v>
      </c>
      <c r="H364" s="22" t="s">
        <v>1442</v>
      </c>
      <c r="I364" s="22" t="s">
        <v>1366</v>
      </c>
      <c r="J364" s="5">
        <v>33</v>
      </c>
      <c r="K364" s="5">
        <v>27</v>
      </c>
      <c r="L364" s="5">
        <v>33</v>
      </c>
      <c r="M364" s="5">
        <v>0</v>
      </c>
      <c r="N364" s="5">
        <v>0</v>
      </c>
      <c r="O364" s="5">
        <v>0</v>
      </c>
      <c r="P364" s="2">
        <f t="shared" si="6"/>
        <v>93</v>
      </c>
    </row>
    <row r="365" spans="1:16" ht="24.75" customHeight="1">
      <c r="A365" s="39">
        <v>364</v>
      </c>
      <c r="B365" s="22" t="s">
        <v>1518</v>
      </c>
      <c r="C365" s="22" t="s">
        <v>120</v>
      </c>
      <c r="D365" s="22" t="s">
        <v>1519</v>
      </c>
      <c r="E365" s="22" t="s">
        <v>1520</v>
      </c>
      <c r="F365" s="22" t="s">
        <v>1521</v>
      </c>
      <c r="G365" s="22" t="s">
        <v>1522</v>
      </c>
      <c r="H365" s="22" t="s">
        <v>1442</v>
      </c>
      <c r="I365" s="22" t="s">
        <v>1366</v>
      </c>
      <c r="J365" s="5">
        <v>59</v>
      </c>
      <c r="K365" s="5">
        <v>26</v>
      </c>
      <c r="L365" s="5">
        <v>39</v>
      </c>
      <c r="M365" s="5">
        <v>30</v>
      </c>
      <c r="N365" s="5">
        <v>22</v>
      </c>
      <c r="O365" s="5">
        <v>14</v>
      </c>
      <c r="P365" s="2">
        <f t="shared" si="6"/>
        <v>190</v>
      </c>
    </row>
    <row r="366" spans="1:16" ht="24.75" customHeight="1">
      <c r="A366" s="39">
        <v>365</v>
      </c>
      <c r="B366" s="22" t="s">
        <v>1523</v>
      </c>
      <c r="C366" s="22" t="s">
        <v>120</v>
      </c>
      <c r="D366" s="22" t="s">
        <v>1524</v>
      </c>
      <c r="E366" s="22" t="s">
        <v>1525</v>
      </c>
      <c r="F366" s="22" t="s">
        <v>1526</v>
      </c>
      <c r="G366" s="22" t="s">
        <v>1527</v>
      </c>
      <c r="H366" s="22" t="s">
        <v>1442</v>
      </c>
      <c r="I366" s="22" t="s">
        <v>1366</v>
      </c>
      <c r="J366" s="5">
        <v>66</v>
      </c>
      <c r="K366" s="5">
        <v>55</v>
      </c>
      <c r="L366" s="5">
        <v>43</v>
      </c>
      <c r="M366" s="5">
        <v>61</v>
      </c>
      <c r="N366" s="5">
        <v>36</v>
      </c>
      <c r="O366" s="5">
        <v>31</v>
      </c>
      <c r="P366" s="2">
        <f t="shared" si="6"/>
        <v>292</v>
      </c>
    </row>
    <row r="367" spans="1:16" ht="24.75" customHeight="1">
      <c r="A367" s="39">
        <v>366</v>
      </c>
      <c r="B367" s="22" t="s">
        <v>1528</v>
      </c>
      <c r="C367" s="22" t="s">
        <v>132</v>
      </c>
      <c r="D367" s="22" t="s">
        <v>1529</v>
      </c>
      <c r="E367" s="22" t="s">
        <v>1530</v>
      </c>
      <c r="F367" s="22" t="s">
        <v>1531</v>
      </c>
      <c r="G367" s="22" t="s">
        <v>1505</v>
      </c>
      <c r="H367" s="22" t="s">
        <v>1442</v>
      </c>
      <c r="I367" s="22" t="s">
        <v>1366</v>
      </c>
      <c r="J367" s="5">
        <v>12</v>
      </c>
      <c r="K367" s="5">
        <v>18</v>
      </c>
      <c r="L367" s="5">
        <v>16</v>
      </c>
      <c r="M367" s="5">
        <v>0</v>
      </c>
      <c r="N367" s="5">
        <v>0</v>
      </c>
      <c r="O367" s="5">
        <v>0</v>
      </c>
      <c r="P367" s="2">
        <f t="shared" si="6"/>
        <v>46</v>
      </c>
    </row>
    <row r="368" spans="1:16" ht="24.75" customHeight="1">
      <c r="A368" s="39">
        <v>367</v>
      </c>
      <c r="B368" s="22" t="s">
        <v>1532</v>
      </c>
      <c r="C368" s="22" t="s">
        <v>120</v>
      </c>
      <c r="D368" s="22" t="s">
        <v>1533</v>
      </c>
      <c r="E368" s="22" t="s">
        <v>1534</v>
      </c>
      <c r="F368" s="22" t="s">
        <v>1535</v>
      </c>
      <c r="G368" s="22" t="s">
        <v>1509</v>
      </c>
      <c r="H368" s="22" t="s">
        <v>1442</v>
      </c>
      <c r="I368" s="22" t="s">
        <v>1366</v>
      </c>
      <c r="J368" s="5">
        <v>118</v>
      </c>
      <c r="K368" s="5">
        <v>53</v>
      </c>
      <c r="L368" s="5">
        <v>42</v>
      </c>
      <c r="M368" s="5">
        <v>25</v>
      </c>
      <c r="N368" s="5">
        <v>23</v>
      </c>
      <c r="O368" s="5">
        <v>9</v>
      </c>
      <c r="P368" s="2">
        <f t="shared" si="6"/>
        <v>270</v>
      </c>
    </row>
    <row r="369" spans="1:16" ht="24.75" customHeight="1">
      <c r="A369" s="39">
        <v>368</v>
      </c>
      <c r="B369" s="22" t="s">
        <v>1536</v>
      </c>
      <c r="C369" s="22" t="s">
        <v>120</v>
      </c>
      <c r="D369" s="22" t="s">
        <v>1537</v>
      </c>
      <c r="E369" s="22" t="s">
        <v>1538</v>
      </c>
      <c r="F369" s="22" t="s">
        <v>1539</v>
      </c>
      <c r="G369" s="22" t="s">
        <v>1540</v>
      </c>
      <c r="H369" s="22" t="s">
        <v>1365</v>
      </c>
      <c r="I369" s="22" t="s">
        <v>1366</v>
      </c>
      <c r="J369" s="5">
        <v>40</v>
      </c>
      <c r="K369" s="5">
        <v>43</v>
      </c>
      <c r="L369" s="5">
        <v>37</v>
      </c>
      <c r="M369" s="5">
        <v>16</v>
      </c>
      <c r="N369" s="5">
        <v>19</v>
      </c>
      <c r="O369" s="5">
        <v>21</v>
      </c>
      <c r="P369" s="2">
        <f t="shared" si="6"/>
        <v>176</v>
      </c>
    </row>
    <row r="370" spans="1:16" ht="24.75" customHeight="1">
      <c r="A370" s="39">
        <v>369</v>
      </c>
      <c r="B370" s="22" t="s">
        <v>1541</v>
      </c>
      <c r="C370" s="22" t="s">
        <v>120</v>
      </c>
      <c r="D370" s="22" t="s">
        <v>1542</v>
      </c>
      <c r="E370" s="22" t="s">
        <v>1543</v>
      </c>
      <c r="F370" s="22" t="s">
        <v>1544</v>
      </c>
      <c r="G370" s="22" t="s">
        <v>1544</v>
      </c>
      <c r="H370" s="22" t="s">
        <v>1365</v>
      </c>
      <c r="I370" s="22" t="s">
        <v>1366</v>
      </c>
      <c r="J370" s="5">
        <v>38</v>
      </c>
      <c r="K370" s="5">
        <v>35</v>
      </c>
      <c r="L370" s="5">
        <v>60</v>
      </c>
      <c r="M370" s="5">
        <v>22</v>
      </c>
      <c r="N370" s="5">
        <v>21</v>
      </c>
      <c r="O370" s="5">
        <v>18</v>
      </c>
      <c r="P370" s="2">
        <f t="shared" si="6"/>
        <v>194</v>
      </c>
    </row>
    <row r="371" spans="1:16" ht="24.75" customHeight="1">
      <c r="A371" s="39">
        <v>370</v>
      </c>
      <c r="B371" s="22" t="s">
        <v>1545</v>
      </c>
      <c r="C371" s="22" t="s">
        <v>132</v>
      </c>
      <c r="D371" s="22" t="s">
        <v>1546</v>
      </c>
      <c r="E371" s="22" t="s">
        <v>1547</v>
      </c>
      <c r="F371" s="22" t="s">
        <v>1548</v>
      </c>
      <c r="G371" s="22" t="s">
        <v>1549</v>
      </c>
      <c r="H371" s="22" t="s">
        <v>1422</v>
      </c>
      <c r="I371" s="22" t="s">
        <v>1366</v>
      </c>
      <c r="J371" s="5">
        <v>38</v>
      </c>
      <c r="K371" s="5">
        <v>39</v>
      </c>
      <c r="L371" s="5">
        <v>28</v>
      </c>
      <c r="M371" s="5">
        <v>14</v>
      </c>
      <c r="N371" s="5">
        <v>0</v>
      </c>
      <c r="O371" s="5">
        <v>0</v>
      </c>
      <c r="P371" s="2">
        <f t="shared" si="6"/>
        <v>119</v>
      </c>
    </row>
    <row r="372" spans="1:16" ht="24.75" customHeight="1">
      <c r="A372" s="39">
        <v>371</v>
      </c>
      <c r="B372" s="22" t="s">
        <v>1550</v>
      </c>
      <c r="C372" s="22" t="s">
        <v>120</v>
      </c>
      <c r="D372" s="22" t="s">
        <v>1551</v>
      </c>
      <c r="E372" s="22" t="s">
        <v>1552</v>
      </c>
      <c r="F372" s="22" t="s">
        <v>1553</v>
      </c>
      <c r="G372" s="22" t="s">
        <v>1554</v>
      </c>
      <c r="H372" s="22" t="s">
        <v>1371</v>
      </c>
      <c r="I372" s="22" t="s">
        <v>1366</v>
      </c>
      <c r="J372" s="5">
        <v>26</v>
      </c>
      <c r="K372" s="5">
        <v>14</v>
      </c>
      <c r="L372" s="5">
        <v>19</v>
      </c>
      <c r="M372" s="5">
        <v>28</v>
      </c>
      <c r="N372" s="5">
        <v>21</v>
      </c>
      <c r="O372" s="5">
        <v>14</v>
      </c>
      <c r="P372" s="2">
        <f t="shared" si="6"/>
        <v>122</v>
      </c>
    </row>
    <row r="373" spans="1:16" ht="24.75" customHeight="1">
      <c r="A373" s="39">
        <v>372</v>
      </c>
      <c r="B373" s="22" t="s">
        <v>1555</v>
      </c>
      <c r="C373" s="22" t="s">
        <v>120</v>
      </c>
      <c r="D373" s="22" t="s">
        <v>1556</v>
      </c>
      <c r="E373" s="22" t="s">
        <v>1557</v>
      </c>
      <c r="F373" s="22" t="s">
        <v>1558</v>
      </c>
      <c r="G373" s="22" t="s">
        <v>1559</v>
      </c>
      <c r="H373" s="22" t="s">
        <v>1438</v>
      </c>
      <c r="I373" s="22" t="s">
        <v>1366</v>
      </c>
      <c r="J373" s="5">
        <v>32</v>
      </c>
      <c r="K373" s="5">
        <v>37</v>
      </c>
      <c r="L373" s="5">
        <v>47</v>
      </c>
      <c r="M373" s="5">
        <v>30</v>
      </c>
      <c r="N373" s="5">
        <v>34</v>
      </c>
      <c r="O373" s="5">
        <v>15</v>
      </c>
      <c r="P373" s="2">
        <f t="shared" si="6"/>
        <v>195</v>
      </c>
    </row>
    <row r="374" spans="1:16" ht="24.75" customHeight="1">
      <c r="A374" s="39">
        <v>373</v>
      </c>
      <c r="B374" s="22" t="s">
        <v>1560</v>
      </c>
      <c r="C374" s="22" t="s">
        <v>132</v>
      </c>
      <c r="D374" s="22" t="s">
        <v>1561</v>
      </c>
      <c r="E374" s="22" t="s">
        <v>1133</v>
      </c>
      <c r="F374" s="22" t="s">
        <v>1562</v>
      </c>
      <c r="G374" s="22" t="s">
        <v>1380</v>
      </c>
      <c r="H374" s="22" t="s">
        <v>1380</v>
      </c>
      <c r="I374" s="22" t="s">
        <v>1366</v>
      </c>
      <c r="J374" s="5">
        <v>36</v>
      </c>
      <c r="K374" s="5">
        <v>24</v>
      </c>
      <c r="L374" s="5">
        <v>11</v>
      </c>
      <c r="M374" s="5">
        <v>13</v>
      </c>
      <c r="N374" s="5">
        <v>20</v>
      </c>
      <c r="O374" s="5">
        <v>4</v>
      </c>
      <c r="P374" s="2">
        <f t="shared" si="6"/>
        <v>108</v>
      </c>
    </row>
    <row r="375" spans="1:16" ht="24.75" customHeight="1">
      <c r="A375" s="39">
        <v>374</v>
      </c>
      <c r="B375" s="22" t="s">
        <v>1563</v>
      </c>
      <c r="C375" s="22" t="s">
        <v>132</v>
      </c>
      <c r="D375" s="22" t="s">
        <v>1564</v>
      </c>
      <c r="E375" s="22" t="s">
        <v>1565</v>
      </c>
      <c r="F375" s="22" t="s">
        <v>1566</v>
      </c>
      <c r="G375" s="22" t="s">
        <v>1567</v>
      </c>
      <c r="H375" s="22" t="s">
        <v>1568</v>
      </c>
      <c r="I375" s="22" t="s">
        <v>1366</v>
      </c>
      <c r="J375" s="5">
        <v>20</v>
      </c>
      <c r="K375" s="5">
        <v>17</v>
      </c>
      <c r="L375" s="5">
        <v>24</v>
      </c>
      <c r="M375" s="5">
        <v>7</v>
      </c>
      <c r="N375" s="5">
        <v>7</v>
      </c>
      <c r="O375" s="5">
        <v>8</v>
      </c>
      <c r="P375" s="2">
        <f t="shared" si="6"/>
        <v>83</v>
      </c>
    </row>
    <row r="376" spans="1:16" ht="24.75" customHeight="1">
      <c r="A376" s="39">
        <v>375</v>
      </c>
      <c r="B376" s="22" t="s">
        <v>1569</v>
      </c>
      <c r="C376" s="22" t="s">
        <v>120</v>
      </c>
      <c r="D376" s="22" t="s">
        <v>1570</v>
      </c>
      <c r="E376" s="22" t="s">
        <v>1219</v>
      </c>
      <c r="F376" s="22" t="s">
        <v>1571</v>
      </c>
      <c r="G376" s="22" t="s">
        <v>1572</v>
      </c>
      <c r="H376" s="22" t="s">
        <v>1438</v>
      </c>
      <c r="I376" s="22" t="s">
        <v>1366</v>
      </c>
      <c r="J376" s="5">
        <v>33</v>
      </c>
      <c r="K376" s="5">
        <v>40</v>
      </c>
      <c r="L376" s="5">
        <v>16</v>
      </c>
      <c r="M376" s="5">
        <v>18</v>
      </c>
      <c r="N376" s="5">
        <v>16</v>
      </c>
      <c r="O376" s="5">
        <v>10</v>
      </c>
      <c r="P376" s="2">
        <f t="shared" si="6"/>
        <v>133</v>
      </c>
    </row>
    <row r="377" spans="1:16" ht="24.75" customHeight="1">
      <c r="A377" s="39">
        <v>376</v>
      </c>
      <c r="B377" s="22" t="s">
        <v>1573</v>
      </c>
      <c r="C377" s="22" t="s">
        <v>120</v>
      </c>
      <c r="D377" s="22" t="s">
        <v>1574</v>
      </c>
      <c r="E377" s="22" t="s">
        <v>1575</v>
      </c>
      <c r="F377" s="22" t="s">
        <v>1576</v>
      </c>
      <c r="G377" s="22" t="s">
        <v>1577</v>
      </c>
      <c r="H377" s="22" t="s">
        <v>1442</v>
      </c>
      <c r="I377" s="22" t="s">
        <v>1366</v>
      </c>
      <c r="J377" s="5">
        <v>36</v>
      </c>
      <c r="K377" s="5">
        <v>36</v>
      </c>
      <c r="L377" s="5">
        <v>23</v>
      </c>
      <c r="M377" s="5">
        <v>16</v>
      </c>
      <c r="N377" s="5">
        <v>23</v>
      </c>
      <c r="O377" s="5">
        <v>18</v>
      </c>
      <c r="P377" s="2">
        <f t="shared" si="6"/>
        <v>152</v>
      </c>
    </row>
    <row r="378" spans="1:16" ht="24.75" customHeight="1">
      <c r="A378" s="39">
        <v>377</v>
      </c>
      <c r="B378" s="22" t="s">
        <v>1578</v>
      </c>
      <c r="C378" s="22" t="s">
        <v>132</v>
      </c>
      <c r="D378" s="22" t="s">
        <v>1579</v>
      </c>
      <c r="E378" s="22" t="s">
        <v>346</v>
      </c>
      <c r="F378" s="22" t="s">
        <v>1580</v>
      </c>
      <c r="G378" s="22" t="s">
        <v>1384</v>
      </c>
      <c r="H378" s="22" t="s">
        <v>1581</v>
      </c>
      <c r="I378" s="22" t="s">
        <v>1366</v>
      </c>
      <c r="J378" s="5">
        <v>19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2">
        <f t="shared" si="6"/>
        <v>19</v>
      </c>
    </row>
    <row r="379" spans="1:16" ht="24.75" customHeight="1">
      <c r="A379" s="39">
        <v>378</v>
      </c>
      <c r="B379" s="22" t="s">
        <v>1582</v>
      </c>
      <c r="C379" s="22" t="s">
        <v>132</v>
      </c>
      <c r="D379" s="22" t="s">
        <v>1583</v>
      </c>
      <c r="E379" s="22" t="s">
        <v>1584</v>
      </c>
      <c r="F379" s="22" t="s">
        <v>1585</v>
      </c>
      <c r="G379" s="22" t="s">
        <v>1586</v>
      </c>
      <c r="H379" s="22" t="s">
        <v>1587</v>
      </c>
      <c r="I379" s="22" t="s">
        <v>1366</v>
      </c>
      <c r="J379" s="5">
        <v>5</v>
      </c>
      <c r="K379" s="5">
        <v>1</v>
      </c>
      <c r="L379" s="5">
        <v>0</v>
      </c>
      <c r="M379" s="5">
        <v>0</v>
      </c>
      <c r="N379" s="5">
        <v>0</v>
      </c>
      <c r="O379" s="5">
        <v>0</v>
      </c>
      <c r="P379" s="2">
        <f t="shared" si="6"/>
        <v>6</v>
      </c>
    </row>
    <row r="380" spans="1:16" ht="24.75" customHeight="1">
      <c r="A380" s="39">
        <v>379</v>
      </c>
      <c r="B380" s="22" t="s">
        <v>1588</v>
      </c>
      <c r="C380" s="22" t="s">
        <v>132</v>
      </c>
      <c r="D380" s="22" t="s">
        <v>1589</v>
      </c>
      <c r="E380" s="22" t="s">
        <v>1584</v>
      </c>
      <c r="F380" s="22" t="s">
        <v>1590</v>
      </c>
      <c r="G380" s="22" t="s">
        <v>1540</v>
      </c>
      <c r="H380" s="22" t="s">
        <v>1587</v>
      </c>
      <c r="I380" s="22" t="s">
        <v>1366</v>
      </c>
      <c r="J380" s="5">
        <v>7</v>
      </c>
      <c r="K380" s="5">
        <v>10</v>
      </c>
      <c r="L380" s="5">
        <v>3</v>
      </c>
      <c r="M380" s="5">
        <v>0</v>
      </c>
      <c r="N380" s="5">
        <v>0</v>
      </c>
      <c r="O380" s="5">
        <v>0</v>
      </c>
      <c r="P380" s="2">
        <f t="shared" si="6"/>
        <v>20</v>
      </c>
    </row>
    <row r="381" spans="1:16" ht="24.75" customHeight="1">
      <c r="A381" s="39">
        <v>380</v>
      </c>
      <c r="B381" s="22" t="s">
        <v>1591</v>
      </c>
      <c r="C381" s="22" t="s">
        <v>132</v>
      </c>
      <c r="D381" s="22" t="s">
        <v>1592</v>
      </c>
      <c r="E381" s="22" t="s">
        <v>1593</v>
      </c>
      <c r="F381" s="22" t="s">
        <v>1594</v>
      </c>
      <c r="G381" s="22" t="s">
        <v>1384</v>
      </c>
      <c r="H381" s="22" t="s">
        <v>1581</v>
      </c>
      <c r="I381" s="22" t="s">
        <v>1366</v>
      </c>
      <c r="J381" s="5">
        <v>13</v>
      </c>
      <c r="K381" s="5">
        <v>15</v>
      </c>
      <c r="L381" s="5">
        <v>35</v>
      </c>
      <c r="M381" s="5">
        <v>0</v>
      </c>
      <c r="N381" s="5">
        <v>0</v>
      </c>
      <c r="O381" s="5">
        <v>0</v>
      </c>
      <c r="P381" s="2">
        <f t="shared" si="6"/>
        <v>63</v>
      </c>
    </row>
    <row r="382" spans="1:16" ht="24.75" customHeight="1">
      <c r="A382" s="39">
        <v>381</v>
      </c>
      <c r="B382" s="22" t="s">
        <v>1595</v>
      </c>
      <c r="C382" s="22" t="s">
        <v>132</v>
      </c>
      <c r="D382" s="22" t="s">
        <v>1596</v>
      </c>
      <c r="E382" s="22" t="s">
        <v>1593</v>
      </c>
      <c r="F382" s="22" t="s">
        <v>1597</v>
      </c>
      <c r="G382" s="22" t="s">
        <v>1598</v>
      </c>
      <c r="H382" s="22" t="s">
        <v>1581</v>
      </c>
      <c r="I382" s="22" t="s">
        <v>1366</v>
      </c>
      <c r="J382" s="5">
        <v>19</v>
      </c>
      <c r="K382" s="5">
        <v>30</v>
      </c>
      <c r="L382" s="5">
        <v>39</v>
      </c>
      <c r="M382" s="5">
        <v>0</v>
      </c>
      <c r="N382" s="5">
        <v>0</v>
      </c>
      <c r="O382" s="5">
        <v>0</v>
      </c>
      <c r="P382" s="2">
        <f t="shared" si="6"/>
        <v>88</v>
      </c>
    </row>
    <row r="383" spans="1:16" ht="24.75" customHeight="1">
      <c r="A383" s="39">
        <v>382</v>
      </c>
      <c r="B383" s="22" t="s">
        <v>1599</v>
      </c>
      <c r="C383" s="22" t="s">
        <v>132</v>
      </c>
      <c r="D383" s="22" t="s">
        <v>1600</v>
      </c>
      <c r="E383" s="22" t="s">
        <v>1601</v>
      </c>
      <c r="F383" s="22" t="s">
        <v>1602</v>
      </c>
      <c r="G383" s="22" t="s">
        <v>1509</v>
      </c>
      <c r="H383" s="22" t="s">
        <v>18</v>
      </c>
      <c r="I383" s="22" t="s">
        <v>1366</v>
      </c>
      <c r="J383" s="5">
        <v>10</v>
      </c>
      <c r="K383" s="5">
        <v>5</v>
      </c>
      <c r="L383" s="5">
        <v>3</v>
      </c>
      <c r="M383" s="5">
        <v>0</v>
      </c>
      <c r="N383" s="5">
        <v>0</v>
      </c>
      <c r="O383" s="5">
        <v>0</v>
      </c>
      <c r="P383" s="2">
        <f t="shared" si="6"/>
        <v>18</v>
      </c>
    </row>
    <row r="384" spans="1:16" ht="24.75" customHeight="1">
      <c r="A384" s="39">
        <v>383</v>
      </c>
      <c r="B384" s="22" t="s">
        <v>1603</v>
      </c>
      <c r="C384" s="22" t="s">
        <v>132</v>
      </c>
      <c r="D384" s="22" t="s">
        <v>1604</v>
      </c>
      <c r="E384" s="22" t="s">
        <v>1605</v>
      </c>
      <c r="F384" s="22" t="s">
        <v>1606</v>
      </c>
      <c r="G384" s="22" t="s">
        <v>1607</v>
      </c>
      <c r="H384" s="22" t="s">
        <v>1581</v>
      </c>
      <c r="I384" s="22" t="s">
        <v>1366</v>
      </c>
      <c r="J384" s="5">
        <v>13</v>
      </c>
      <c r="K384" s="5">
        <v>19</v>
      </c>
      <c r="L384" s="5">
        <v>5</v>
      </c>
      <c r="M384" s="5">
        <v>0</v>
      </c>
      <c r="N384" s="5">
        <v>0</v>
      </c>
      <c r="O384" s="5">
        <v>0</v>
      </c>
      <c r="P384" s="2">
        <f t="shared" si="6"/>
        <v>37</v>
      </c>
    </row>
    <row r="385" spans="1:16" ht="24.75" customHeight="1">
      <c r="A385" s="39">
        <v>384</v>
      </c>
      <c r="B385" s="22" t="s">
        <v>1608</v>
      </c>
      <c r="C385" s="22" t="s">
        <v>120</v>
      </c>
      <c r="D385" s="22" t="s">
        <v>1609</v>
      </c>
      <c r="E385" s="22" t="s">
        <v>1610</v>
      </c>
      <c r="F385" s="22" t="s">
        <v>1611</v>
      </c>
      <c r="G385" s="22" t="s">
        <v>1612</v>
      </c>
      <c r="H385" s="22" t="s">
        <v>1455</v>
      </c>
      <c r="I385" s="22" t="s">
        <v>1366</v>
      </c>
      <c r="J385" s="5">
        <v>35</v>
      </c>
      <c r="K385" s="5">
        <v>32</v>
      </c>
      <c r="L385" s="5">
        <v>34</v>
      </c>
      <c r="M385" s="5">
        <v>34</v>
      </c>
      <c r="N385" s="5">
        <v>18</v>
      </c>
      <c r="O385" s="5">
        <v>19</v>
      </c>
      <c r="P385" s="2">
        <f t="shared" si="6"/>
        <v>172</v>
      </c>
    </row>
    <row r="386" spans="1:16" ht="24.75" customHeight="1">
      <c r="A386" s="39">
        <v>385</v>
      </c>
      <c r="B386" s="22">
        <v>51288</v>
      </c>
      <c r="C386" s="22" t="s">
        <v>132</v>
      </c>
      <c r="D386" s="22" t="s">
        <v>1613</v>
      </c>
      <c r="E386" s="22" t="s">
        <v>1614</v>
      </c>
      <c r="F386" s="22" t="s">
        <v>1615</v>
      </c>
      <c r="G386" s="22" t="s">
        <v>1616</v>
      </c>
      <c r="H386" s="22" t="s">
        <v>1617</v>
      </c>
      <c r="I386" s="22" t="s">
        <v>12</v>
      </c>
      <c r="J386" s="5">
        <v>43</v>
      </c>
      <c r="K386" s="5">
        <v>32</v>
      </c>
      <c r="L386" s="5">
        <v>31</v>
      </c>
      <c r="M386" s="5">
        <v>0</v>
      </c>
      <c r="N386" s="5">
        <v>0</v>
      </c>
      <c r="O386" s="5">
        <v>0</v>
      </c>
      <c r="P386" s="2">
        <f t="shared" si="6"/>
        <v>106</v>
      </c>
    </row>
    <row r="387" spans="1:16" ht="24.75" customHeight="1">
      <c r="A387" s="39">
        <v>386</v>
      </c>
      <c r="B387" s="22">
        <v>51339</v>
      </c>
      <c r="C387" s="22" t="s">
        <v>132</v>
      </c>
      <c r="D387" s="22" t="s">
        <v>1618</v>
      </c>
      <c r="E387" s="22" t="s">
        <v>1619</v>
      </c>
      <c r="F387" s="22" t="s">
        <v>1620</v>
      </c>
      <c r="G387" s="22" t="s">
        <v>1621</v>
      </c>
      <c r="H387" s="22" t="s">
        <v>1622</v>
      </c>
      <c r="I387" s="22" t="s">
        <v>20</v>
      </c>
      <c r="J387" s="5">
        <v>21</v>
      </c>
      <c r="K387" s="5">
        <v>10</v>
      </c>
      <c r="L387" s="5">
        <v>13</v>
      </c>
      <c r="M387" s="5">
        <v>0</v>
      </c>
      <c r="N387" s="5">
        <v>0</v>
      </c>
      <c r="O387" s="5">
        <v>0</v>
      </c>
      <c r="P387" s="2">
        <f t="shared" si="6"/>
        <v>44</v>
      </c>
    </row>
    <row r="388" spans="1:16" ht="24.75" customHeight="1">
      <c r="A388" s="39">
        <v>387</v>
      </c>
      <c r="B388" s="22">
        <v>54913</v>
      </c>
      <c r="C388" s="22" t="s">
        <v>120</v>
      </c>
      <c r="D388" s="22" t="s">
        <v>1623</v>
      </c>
      <c r="E388" s="22" t="s">
        <v>1624</v>
      </c>
      <c r="F388" s="22" t="s">
        <v>1625</v>
      </c>
      <c r="G388" s="22" t="s">
        <v>1626</v>
      </c>
      <c r="H388" s="22" t="s">
        <v>1627</v>
      </c>
      <c r="I388" s="22" t="s">
        <v>12</v>
      </c>
      <c r="J388" s="5">
        <v>26</v>
      </c>
      <c r="K388" s="5">
        <v>26</v>
      </c>
      <c r="L388" s="5">
        <v>28</v>
      </c>
      <c r="M388" s="5">
        <v>29</v>
      </c>
      <c r="N388" s="5">
        <v>9</v>
      </c>
      <c r="O388" s="5">
        <v>7</v>
      </c>
      <c r="P388" s="2">
        <f t="shared" si="6"/>
        <v>125</v>
      </c>
    </row>
    <row r="389" spans="1:16" ht="24.75" customHeight="1">
      <c r="A389" s="39">
        <v>388</v>
      </c>
      <c r="B389" s="22">
        <v>55066</v>
      </c>
      <c r="C389" s="22" t="s">
        <v>114</v>
      </c>
      <c r="D389" s="22" t="s">
        <v>1628</v>
      </c>
      <c r="E389" s="22" t="s">
        <v>1629</v>
      </c>
      <c r="F389" s="22" t="s">
        <v>1630</v>
      </c>
      <c r="G389" s="22" t="s">
        <v>1631</v>
      </c>
      <c r="H389" s="22" t="s">
        <v>20</v>
      </c>
      <c r="I389" s="22" t="s">
        <v>20</v>
      </c>
      <c r="J389" s="5">
        <v>59</v>
      </c>
      <c r="K389" s="5">
        <v>35</v>
      </c>
      <c r="L389" s="5">
        <v>40</v>
      </c>
      <c r="M389" s="5">
        <v>60</v>
      </c>
      <c r="N389" s="5">
        <v>31</v>
      </c>
      <c r="O389" s="5">
        <v>26</v>
      </c>
      <c r="P389" s="2">
        <f t="shared" si="6"/>
        <v>251</v>
      </c>
    </row>
    <row r="390" spans="1:16" ht="24.75" customHeight="1">
      <c r="A390" s="39">
        <v>389</v>
      </c>
      <c r="B390" s="22">
        <v>55112</v>
      </c>
      <c r="C390" s="22" t="s">
        <v>120</v>
      </c>
      <c r="D390" s="22" t="s">
        <v>1632</v>
      </c>
      <c r="E390" s="22" t="s">
        <v>1633</v>
      </c>
      <c r="F390" s="22" t="s">
        <v>1634</v>
      </c>
      <c r="G390" s="22" t="s">
        <v>1635</v>
      </c>
      <c r="H390" s="22" t="s">
        <v>1636</v>
      </c>
      <c r="I390" s="22" t="s">
        <v>20</v>
      </c>
      <c r="J390" s="5">
        <v>32</v>
      </c>
      <c r="K390" s="5">
        <v>27</v>
      </c>
      <c r="L390" s="5">
        <v>24</v>
      </c>
      <c r="M390" s="5">
        <v>23</v>
      </c>
      <c r="N390" s="5">
        <v>17</v>
      </c>
      <c r="O390" s="5">
        <v>0</v>
      </c>
      <c r="P390" s="2">
        <f t="shared" si="6"/>
        <v>123</v>
      </c>
    </row>
    <row r="391" spans="1:16" ht="24.75" customHeight="1">
      <c r="A391" s="39">
        <v>390</v>
      </c>
      <c r="B391" s="22">
        <v>55218</v>
      </c>
      <c r="C391" s="22" t="s">
        <v>132</v>
      </c>
      <c r="D391" s="22" t="s">
        <v>1637</v>
      </c>
      <c r="E391" s="22" t="s">
        <v>1638</v>
      </c>
      <c r="F391" s="22" t="s">
        <v>1639</v>
      </c>
      <c r="G391" s="22" t="s">
        <v>1640</v>
      </c>
      <c r="H391" s="22" t="s">
        <v>1627</v>
      </c>
      <c r="I391" s="22" t="s">
        <v>12</v>
      </c>
      <c r="J391" s="5">
        <v>21</v>
      </c>
      <c r="K391" s="5">
        <v>22</v>
      </c>
      <c r="L391" s="5">
        <v>14</v>
      </c>
      <c r="M391" s="5">
        <v>0</v>
      </c>
      <c r="N391" s="5">
        <v>0</v>
      </c>
      <c r="O391" s="5">
        <v>0</v>
      </c>
      <c r="P391" s="2">
        <f t="shared" si="6"/>
        <v>57</v>
      </c>
    </row>
    <row r="392" spans="1:16" ht="24.75" customHeight="1">
      <c r="A392" s="39">
        <v>391</v>
      </c>
      <c r="B392" s="22">
        <v>55374</v>
      </c>
      <c r="C392" s="22" t="s">
        <v>132</v>
      </c>
      <c r="D392" s="22" t="s">
        <v>1641</v>
      </c>
      <c r="E392" s="22" t="s">
        <v>1642</v>
      </c>
      <c r="F392" s="22" t="s">
        <v>1643</v>
      </c>
      <c r="G392" s="22" t="s">
        <v>1644</v>
      </c>
      <c r="H392" s="22" t="s">
        <v>1645</v>
      </c>
      <c r="I392" s="22" t="s">
        <v>12</v>
      </c>
      <c r="J392" s="5">
        <v>22</v>
      </c>
      <c r="K392" s="5">
        <v>20</v>
      </c>
      <c r="L392" s="5">
        <v>28</v>
      </c>
      <c r="M392" s="5">
        <v>0</v>
      </c>
      <c r="N392" s="5">
        <v>0</v>
      </c>
      <c r="O392" s="5">
        <v>0</v>
      </c>
      <c r="P392" s="2">
        <f t="shared" si="6"/>
        <v>70</v>
      </c>
    </row>
    <row r="393" spans="1:16" ht="24.75" customHeight="1">
      <c r="A393" s="39">
        <v>392</v>
      </c>
      <c r="B393" s="22">
        <v>78481</v>
      </c>
      <c r="C393" s="22" t="s">
        <v>132</v>
      </c>
      <c r="D393" s="22" t="s">
        <v>1646</v>
      </c>
      <c r="E393" s="22" t="s">
        <v>1647</v>
      </c>
      <c r="F393" s="22" t="s">
        <v>1648</v>
      </c>
      <c r="G393" s="22" t="s">
        <v>1649</v>
      </c>
      <c r="H393" s="22" t="s">
        <v>1617</v>
      </c>
      <c r="I393" s="22" t="s">
        <v>12</v>
      </c>
      <c r="J393" s="5">
        <v>98</v>
      </c>
      <c r="K393" s="5">
        <v>96</v>
      </c>
      <c r="L393" s="5">
        <v>49</v>
      </c>
      <c r="M393" s="5">
        <v>38</v>
      </c>
      <c r="N393" s="5">
        <v>0</v>
      </c>
      <c r="O393" s="5">
        <v>0</v>
      </c>
      <c r="P393" s="2">
        <f t="shared" si="6"/>
        <v>281</v>
      </c>
    </row>
    <row r="394" spans="1:16" ht="24.75" customHeight="1">
      <c r="A394" s="39">
        <v>393</v>
      </c>
      <c r="B394" s="16" t="s">
        <v>1650</v>
      </c>
      <c r="C394" s="22" t="s">
        <v>132</v>
      </c>
      <c r="D394" s="22" t="s">
        <v>1651</v>
      </c>
      <c r="E394" s="22" t="s">
        <v>1652</v>
      </c>
      <c r="F394" s="22" t="s">
        <v>1653</v>
      </c>
      <c r="G394" s="22" t="s">
        <v>1654</v>
      </c>
      <c r="H394" s="22" t="s">
        <v>1654</v>
      </c>
      <c r="I394" s="22" t="s">
        <v>20</v>
      </c>
      <c r="J394" s="5">
        <v>31</v>
      </c>
      <c r="K394" s="5">
        <v>7</v>
      </c>
      <c r="L394" s="5">
        <v>24</v>
      </c>
      <c r="M394" s="5">
        <v>28</v>
      </c>
      <c r="N394" s="5">
        <v>0</v>
      </c>
      <c r="O394" s="5">
        <v>1</v>
      </c>
      <c r="P394" s="2">
        <f t="shared" si="6"/>
        <v>91</v>
      </c>
    </row>
    <row r="395" spans="1:16" ht="24.75" customHeight="1">
      <c r="A395" s="39">
        <v>394</v>
      </c>
      <c r="B395" s="16" t="s">
        <v>1655</v>
      </c>
      <c r="C395" s="22" t="s">
        <v>132</v>
      </c>
      <c r="D395" s="22" t="s">
        <v>1656</v>
      </c>
      <c r="E395" s="22" t="s">
        <v>1652</v>
      </c>
      <c r="F395" s="22" t="s">
        <v>1657</v>
      </c>
      <c r="G395" s="22" t="s">
        <v>1658</v>
      </c>
      <c r="H395" s="22" t="s">
        <v>1654</v>
      </c>
      <c r="I395" s="22" t="s">
        <v>20</v>
      </c>
      <c r="J395" s="5">
        <v>13</v>
      </c>
      <c r="K395" s="5">
        <v>6</v>
      </c>
      <c r="L395" s="5">
        <v>6</v>
      </c>
      <c r="M395" s="5">
        <v>36</v>
      </c>
      <c r="N395" s="5">
        <v>23</v>
      </c>
      <c r="O395" s="5">
        <v>3</v>
      </c>
      <c r="P395" s="2">
        <f t="shared" si="6"/>
        <v>87</v>
      </c>
    </row>
    <row r="396" spans="1:16" ht="24.75" customHeight="1">
      <c r="A396" s="39">
        <v>395</v>
      </c>
      <c r="B396" s="22" t="s">
        <v>1659</v>
      </c>
      <c r="C396" s="22" t="s">
        <v>132</v>
      </c>
      <c r="D396" s="22" t="s">
        <v>1660</v>
      </c>
      <c r="E396" s="22" t="s">
        <v>1661</v>
      </c>
      <c r="F396" s="22" t="s">
        <v>1662</v>
      </c>
      <c r="G396" s="22" t="s">
        <v>1663</v>
      </c>
      <c r="H396" s="22" t="s">
        <v>1664</v>
      </c>
      <c r="I396" s="22" t="s">
        <v>20</v>
      </c>
      <c r="J396" s="5">
        <v>22</v>
      </c>
      <c r="K396" s="5">
        <v>14</v>
      </c>
      <c r="L396" s="5">
        <v>3</v>
      </c>
      <c r="M396" s="5">
        <v>7</v>
      </c>
      <c r="N396" s="5">
        <v>9</v>
      </c>
      <c r="O396" s="5">
        <v>0</v>
      </c>
      <c r="P396" s="2">
        <f t="shared" si="6"/>
        <v>55</v>
      </c>
    </row>
    <row r="397" spans="1:16" ht="24.75" customHeight="1">
      <c r="A397" s="39">
        <v>396</v>
      </c>
      <c r="B397" s="22">
        <v>55376</v>
      </c>
      <c r="C397" s="22" t="s">
        <v>132</v>
      </c>
      <c r="D397" s="22" t="s">
        <v>1665</v>
      </c>
      <c r="E397" s="22" t="s">
        <v>1666</v>
      </c>
      <c r="F397" s="22" t="s">
        <v>1667</v>
      </c>
      <c r="G397" s="22" t="s">
        <v>1668</v>
      </c>
      <c r="H397" s="22" t="s">
        <v>1645</v>
      </c>
      <c r="I397" s="22" t="s">
        <v>12</v>
      </c>
      <c r="J397" s="5">
        <v>17</v>
      </c>
      <c r="K397" s="5">
        <v>8</v>
      </c>
      <c r="L397" s="5">
        <v>6</v>
      </c>
      <c r="M397" s="5">
        <v>0</v>
      </c>
      <c r="N397" s="5">
        <v>0</v>
      </c>
      <c r="O397" s="5">
        <v>0</v>
      </c>
      <c r="P397" s="2">
        <f t="shared" si="6"/>
        <v>31</v>
      </c>
    </row>
    <row r="398" spans="1:16" ht="24.75" customHeight="1">
      <c r="A398" s="39">
        <v>397</v>
      </c>
      <c r="B398" s="22">
        <v>75297</v>
      </c>
      <c r="C398" s="22" t="s">
        <v>132</v>
      </c>
      <c r="D398" s="22" t="s">
        <v>1669</v>
      </c>
      <c r="E398" s="22" t="s">
        <v>1670</v>
      </c>
      <c r="F398" s="22" t="s">
        <v>1671</v>
      </c>
      <c r="G398" s="22" t="s">
        <v>1672</v>
      </c>
      <c r="H398" s="22" t="s">
        <v>1617</v>
      </c>
      <c r="I398" s="22" t="s">
        <v>12</v>
      </c>
      <c r="J398" s="5">
        <v>39</v>
      </c>
      <c r="K398" s="5">
        <v>35</v>
      </c>
      <c r="L398" s="5">
        <v>20</v>
      </c>
      <c r="M398" s="5">
        <v>0</v>
      </c>
      <c r="N398" s="5">
        <v>0</v>
      </c>
      <c r="O398" s="5">
        <v>0</v>
      </c>
      <c r="P398" s="2">
        <f t="shared" si="6"/>
        <v>94</v>
      </c>
    </row>
    <row r="399" spans="1:16" ht="24.75" customHeight="1">
      <c r="A399" s="39">
        <v>398</v>
      </c>
      <c r="B399" s="22">
        <v>75340</v>
      </c>
      <c r="C399" s="22" t="s">
        <v>132</v>
      </c>
      <c r="D399" s="22" t="s">
        <v>158</v>
      </c>
      <c r="E399" s="22" t="s">
        <v>1673</v>
      </c>
      <c r="F399" s="22" t="s">
        <v>1674</v>
      </c>
      <c r="G399" s="22" t="s">
        <v>1675</v>
      </c>
      <c r="H399" s="22" t="s">
        <v>20</v>
      </c>
      <c r="I399" s="22" t="s">
        <v>20</v>
      </c>
      <c r="J399" s="5">
        <v>63</v>
      </c>
      <c r="K399" s="5">
        <v>43</v>
      </c>
      <c r="L399" s="5">
        <v>24</v>
      </c>
      <c r="M399" s="5">
        <v>0</v>
      </c>
      <c r="N399" s="5">
        <v>0</v>
      </c>
      <c r="O399" s="5">
        <v>0</v>
      </c>
      <c r="P399" s="2">
        <f t="shared" si="6"/>
        <v>130</v>
      </c>
    </row>
    <row r="400" spans="1:16" ht="24.75" customHeight="1">
      <c r="A400" s="39">
        <v>399</v>
      </c>
      <c r="B400" s="22">
        <v>78148</v>
      </c>
      <c r="C400" s="22" t="s">
        <v>120</v>
      </c>
      <c r="D400" s="22" t="s">
        <v>1676</v>
      </c>
      <c r="E400" s="22" t="s">
        <v>1670</v>
      </c>
      <c r="F400" s="22" t="s">
        <v>1677</v>
      </c>
      <c r="G400" s="22" t="s">
        <v>1678</v>
      </c>
      <c r="H400" s="22" t="s">
        <v>1622</v>
      </c>
      <c r="I400" s="22" t="s">
        <v>20</v>
      </c>
      <c r="J400" s="5">
        <v>56</v>
      </c>
      <c r="K400" s="5">
        <v>47</v>
      </c>
      <c r="L400" s="5">
        <v>51</v>
      </c>
      <c r="M400" s="5">
        <v>17</v>
      </c>
      <c r="N400" s="5">
        <v>20</v>
      </c>
      <c r="O400" s="5">
        <v>10</v>
      </c>
      <c r="P400" s="2">
        <f t="shared" si="6"/>
        <v>201</v>
      </c>
    </row>
    <row r="401" spans="1:16" ht="24.75" customHeight="1">
      <c r="A401" s="39">
        <v>400</v>
      </c>
      <c r="B401" s="22">
        <v>78179</v>
      </c>
      <c r="C401" s="22" t="s">
        <v>120</v>
      </c>
      <c r="D401" s="22" t="s">
        <v>1680</v>
      </c>
      <c r="E401" s="22" t="s">
        <v>1681</v>
      </c>
      <c r="F401" s="22" t="s">
        <v>1682</v>
      </c>
      <c r="G401" s="22" t="s">
        <v>1682</v>
      </c>
      <c r="H401" s="22" t="s">
        <v>20</v>
      </c>
      <c r="I401" s="22" t="s">
        <v>20</v>
      </c>
      <c r="J401" s="5">
        <v>38</v>
      </c>
      <c r="K401" s="5">
        <v>38</v>
      </c>
      <c r="L401" s="5">
        <v>24</v>
      </c>
      <c r="M401" s="5">
        <v>38</v>
      </c>
      <c r="N401" s="5">
        <v>38</v>
      </c>
      <c r="O401" s="5">
        <v>42</v>
      </c>
      <c r="P401" s="2">
        <f t="shared" si="6"/>
        <v>218</v>
      </c>
    </row>
    <row r="402" spans="1:16" ht="24.75" customHeight="1">
      <c r="A402" s="39">
        <v>401</v>
      </c>
      <c r="B402" s="22">
        <v>85221</v>
      </c>
      <c r="C402" s="22" t="s">
        <v>132</v>
      </c>
      <c r="D402" s="22" t="s">
        <v>1683</v>
      </c>
      <c r="E402" s="22" t="s">
        <v>633</v>
      </c>
      <c r="F402" s="22" t="s">
        <v>1684</v>
      </c>
      <c r="G402" s="22" t="s">
        <v>1685</v>
      </c>
      <c r="H402" s="22" t="s">
        <v>1627</v>
      </c>
      <c r="I402" s="22" t="s">
        <v>12</v>
      </c>
      <c r="J402" s="5">
        <v>32</v>
      </c>
      <c r="K402" s="5">
        <v>23</v>
      </c>
      <c r="L402" s="5">
        <v>19</v>
      </c>
      <c r="M402" s="5">
        <v>0</v>
      </c>
      <c r="N402" s="5">
        <v>0</v>
      </c>
      <c r="O402" s="5">
        <v>0</v>
      </c>
      <c r="P402" s="2">
        <f t="shared" si="6"/>
        <v>74</v>
      </c>
    </row>
    <row r="403" spans="1:16" ht="24.75" customHeight="1">
      <c r="A403" s="39">
        <v>402</v>
      </c>
      <c r="B403" s="22">
        <v>75353</v>
      </c>
      <c r="C403" s="22" t="s">
        <v>132</v>
      </c>
      <c r="D403" s="22" t="s">
        <v>1687</v>
      </c>
      <c r="E403" s="22" t="s">
        <v>1688</v>
      </c>
      <c r="F403" s="22" t="s">
        <v>1689</v>
      </c>
      <c r="G403" s="22" t="s">
        <v>1689</v>
      </c>
      <c r="H403" s="22" t="s">
        <v>1679</v>
      </c>
      <c r="I403" s="22" t="s">
        <v>96</v>
      </c>
      <c r="J403" s="5">
        <v>57</v>
      </c>
      <c r="K403" s="5">
        <v>27</v>
      </c>
      <c r="L403" s="5">
        <v>10</v>
      </c>
      <c r="M403" s="5">
        <v>0</v>
      </c>
      <c r="N403" s="5">
        <v>0</v>
      </c>
      <c r="O403" s="5">
        <v>0</v>
      </c>
      <c r="P403" s="2">
        <f t="shared" si="6"/>
        <v>94</v>
      </c>
    </row>
    <row r="404" spans="1:16" ht="24.75" customHeight="1">
      <c r="A404" s="39">
        <v>403</v>
      </c>
      <c r="B404" s="22">
        <v>75394</v>
      </c>
      <c r="C404" s="22" t="s">
        <v>132</v>
      </c>
      <c r="D404" s="22" t="s">
        <v>1687</v>
      </c>
      <c r="E404" s="22" t="s">
        <v>1688</v>
      </c>
      <c r="F404" s="22" t="s">
        <v>1690</v>
      </c>
      <c r="G404" s="22" t="s">
        <v>1691</v>
      </c>
      <c r="H404" s="22" t="s">
        <v>1679</v>
      </c>
      <c r="I404" s="22" t="s">
        <v>96</v>
      </c>
      <c r="J404" s="5">
        <v>41</v>
      </c>
      <c r="K404" s="5">
        <v>11</v>
      </c>
      <c r="L404" s="5">
        <v>23</v>
      </c>
      <c r="M404" s="5">
        <v>0</v>
      </c>
      <c r="N404" s="5">
        <v>0</v>
      </c>
      <c r="O404" s="5">
        <v>0</v>
      </c>
      <c r="P404" s="2">
        <f t="shared" si="6"/>
        <v>75</v>
      </c>
    </row>
    <row r="405" spans="1:16" ht="24.75" customHeight="1">
      <c r="A405" s="39">
        <v>404</v>
      </c>
      <c r="B405" s="22">
        <v>55300</v>
      </c>
      <c r="C405" s="22" t="s">
        <v>132</v>
      </c>
      <c r="D405" s="22" t="s">
        <v>1692</v>
      </c>
      <c r="E405" s="22" t="s">
        <v>1693</v>
      </c>
      <c r="F405" s="22" t="s">
        <v>1694</v>
      </c>
      <c r="G405" s="22" t="s">
        <v>1695</v>
      </c>
      <c r="H405" s="22" t="s">
        <v>1617</v>
      </c>
      <c r="I405" s="22" t="s">
        <v>12</v>
      </c>
      <c r="J405" s="5">
        <v>97</v>
      </c>
      <c r="K405" s="5">
        <v>49</v>
      </c>
      <c r="L405" s="5">
        <v>46</v>
      </c>
      <c r="M405" s="5">
        <v>0</v>
      </c>
      <c r="N405" s="5">
        <v>0</v>
      </c>
      <c r="O405" s="5">
        <v>0</v>
      </c>
      <c r="P405" s="2">
        <f t="shared" si="6"/>
        <v>192</v>
      </c>
    </row>
    <row r="406" spans="1:16" ht="24.75" customHeight="1">
      <c r="A406" s="39">
        <v>405</v>
      </c>
      <c r="B406" s="22" t="s">
        <v>1696</v>
      </c>
      <c r="C406" s="22" t="s">
        <v>132</v>
      </c>
      <c r="D406" s="22" t="s">
        <v>1697</v>
      </c>
      <c r="E406" s="22" t="s">
        <v>892</v>
      </c>
      <c r="F406" s="22" t="s">
        <v>1698</v>
      </c>
      <c r="G406" s="22" t="s">
        <v>1699</v>
      </c>
      <c r="H406" s="22" t="s">
        <v>1700</v>
      </c>
      <c r="I406" s="22" t="s">
        <v>20</v>
      </c>
      <c r="J406" s="5">
        <v>3</v>
      </c>
      <c r="K406" s="5">
        <v>6</v>
      </c>
      <c r="L406" s="5">
        <v>1</v>
      </c>
      <c r="M406" s="5">
        <v>7</v>
      </c>
      <c r="N406" s="5">
        <v>12</v>
      </c>
      <c r="O406" s="5">
        <v>5</v>
      </c>
      <c r="P406" s="2">
        <f t="shared" si="6"/>
        <v>34</v>
      </c>
    </row>
    <row r="407" spans="1:16" ht="24.75" customHeight="1">
      <c r="A407" s="39">
        <v>406</v>
      </c>
      <c r="B407" s="22" t="s">
        <v>1701</v>
      </c>
      <c r="C407" s="22" t="s">
        <v>132</v>
      </c>
      <c r="D407" s="22" t="s">
        <v>1702</v>
      </c>
      <c r="E407" s="22" t="s">
        <v>892</v>
      </c>
      <c r="F407" s="22" t="s">
        <v>1703</v>
      </c>
      <c r="G407" s="22" t="s">
        <v>1699</v>
      </c>
      <c r="H407" s="22" t="s">
        <v>20</v>
      </c>
      <c r="I407" s="22" t="s">
        <v>20</v>
      </c>
      <c r="J407" s="5">
        <v>9</v>
      </c>
      <c r="K407" s="5">
        <v>8</v>
      </c>
      <c r="L407" s="5">
        <v>5</v>
      </c>
      <c r="M407" s="5">
        <v>25</v>
      </c>
      <c r="N407" s="5">
        <v>36</v>
      </c>
      <c r="O407" s="5">
        <v>0</v>
      </c>
      <c r="P407" s="2">
        <f t="shared" si="6"/>
        <v>83</v>
      </c>
    </row>
    <row r="408" spans="1:16" ht="24.75" customHeight="1">
      <c r="A408" s="39">
        <v>407</v>
      </c>
      <c r="B408" s="22" t="s">
        <v>1704</v>
      </c>
      <c r="C408" s="22" t="s">
        <v>132</v>
      </c>
      <c r="D408" s="22" t="s">
        <v>1705</v>
      </c>
      <c r="E408" s="22" t="s">
        <v>892</v>
      </c>
      <c r="F408" s="22" t="s">
        <v>1706</v>
      </c>
      <c r="G408" s="22" t="s">
        <v>1707</v>
      </c>
      <c r="H408" s="22" t="s">
        <v>1708</v>
      </c>
      <c r="I408" s="22" t="s">
        <v>20</v>
      </c>
      <c r="J408" s="5">
        <v>8</v>
      </c>
      <c r="K408" s="5">
        <v>5</v>
      </c>
      <c r="L408" s="5">
        <v>9</v>
      </c>
      <c r="M408" s="5">
        <v>0</v>
      </c>
      <c r="N408" s="5">
        <v>0</v>
      </c>
      <c r="O408" s="5">
        <v>0</v>
      </c>
      <c r="P408" s="2">
        <f t="shared" si="6"/>
        <v>22</v>
      </c>
    </row>
    <row r="409" spans="1:16" ht="24.75" customHeight="1">
      <c r="A409" s="39">
        <v>408</v>
      </c>
      <c r="B409" s="22">
        <v>51260</v>
      </c>
      <c r="C409" s="22" t="s">
        <v>132</v>
      </c>
      <c r="D409" s="22" t="s">
        <v>1709</v>
      </c>
      <c r="E409" s="22" t="s">
        <v>1710</v>
      </c>
      <c r="F409" s="22" t="s">
        <v>1711</v>
      </c>
      <c r="G409" s="22" t="s">
        <v>1616</v>
      </c>
      <c r="H409" s="22" t="s">
        <v>1617</v>
      </c>
      <c r="I409" s="22" t="s">
        <v>12</v>
      </c>
      <c r="J409" s="5">
        <v>73</v>
      </c>
      <c r="K409" s="5">
        <v>49</v>
      </c>
      <c r="L409" s="5">
        <v>25</v>
      </c>
      <c r="M409" s="5">
        <v>0</v>
      </c>
      <c r="N409" s="5">
        <v>0</v>
      </c>
      <c r="O409" s="5">
        <v>0</v>
      </c>
      <c r="P409" s="2">
        <f t="shared" si="6"/>
        <v>147</v>
      </c>
    </row>
    <row r="410" spans="1:16" ht="24.75" customHeight="1">
      <c r="A410" s="39">
        <v>409</v>
      </c>
      <c r="B410" s="22" t="s">
        <v>1712</v>
      </c>
      <c r="C410" s="22" t="s">
        <v>132</v>
      </c>
      <c r="D410" s="22" t="s">
        <v>1713</v>
      </c>
      <c r="E410" s="22" t="s">
        <v>1714</v>
      </c>
      <c r="F410" s="22" t="s">
        <v>1409</v>
      </c>
      <c r="G410" s="22" t="s">
        <v>1715</v>
      </c>
      <c r="H410" s="22" t="s">
        <v>1716</v>
      </c>
      <c r="I410" s="22" t="s">
        <v>12</v>
      </c>
      <c r="J410" s="5">
        <v>12</v>
      </c>
      <c r="K410" s="5">
        <v>10</v>
      </c>
      <c r="L410" s="5">
        <v>9</v>
      </c>
      <c r="M410" s="5">
        <v>21</v>
      </c>
      <c r="N410" s="5">
        <v>24</v>
      </c>
      <c r="O410" s="5">
        <v>0</v>
      </c>
      <c r="P410" s="2">
        <f t="shared" si="6"/>
        <v>76</v>
      </c>
    </row>
    <row r="411" spans="1:16" ht="24.75" customHeight="1">
      <c r="A411" s="39">
        <v>410</v>
      </c>
      <c r="B411" s="22">
        <v>78140</v>
      </c>
      <c r="C411" s="22" t="s">
        <v>120</v>
      </c>
      <c r="D411" s="22" t="s">
        <v>1717</v>
      </c>
      <c r="E411" s="22" t="s">
        <v>1718</v>
      </c>
      <c r="F411" s="22" t="s">
        <v>1719</v>
      </c>
      <c r="G411" s="22" t="s">
        <v>1635</v>
      </c>
      <c r="H411" s="22" t="s">
        <v>1636</v>
      </c>
      <c r="I411" s="22" t="s">
        <v>20</v>
      </c>
      <c r="J411" s="5">
        <v>36</v>
      </c>
      <c r="K411" s="5">
        <v>50</v>
      </c>
      <c r="L411" s="5">
        <v>24</v>
      </c>
      <c r="M411" s="5">
        <v>40</v>
      </c>
      <c r="N411" s="5">
        <v>36</v>
      </c>
      <c r="O411" s="5">
        <v>23</v>
      </c>
      <c r="P411" s="2">
        <f t="shared" si="6"/>
        <v>209</v>
      </c>
    </row>
    <row r="412" spans="1:16" ht="24.75" customHeight="1">
      <c r="A412" s="39">
        <v>411</v>
      </c>
      <c r="B412" s="22">
        <v>75344</v>
      </c>
      <c r="C412" s="22" t="s">
        <v>132</v>
      </c>
      <c r="D412" s="22" t="s">
        <v>244</v>
      </c>
      <c r="E412" s="22" t="s">
        <v>1720</v>
      </c>
      <c r="F412" s="22" t="s">
        <v>1721</v>
      </c>
      <c r="G412" s="22" t="s">
        <v>1722</v>
      </c>
      <c r="H412" s="22" t="s">
        <v>1722</v>
      </c>
      <c r="I412" s="22" t="s">
        <v>20</v>
      </c>
      <c r="J412" s="5">
        <v>43</v>
      </c>
      <c r="K412" s="5">
        <v>23</v>
      </c>
      <c r="L412" s="5">
        <v>13</v>
      </c>
      <c r="M412" s="5">
        <v>0</v>
      </c>
      <c r="N412" s="5">
        <v>0</v>
      </c>
      <c r="O412" s="5">
        <v>0</v>
      </c>
      <c r="P412" s="2">
        <f t="shared" si="6"/>
        <v>79</v>
      </c>
    </row>
    <row r="413" spans="1:16" ht="24.75" customHeight="1">
      <c r="A413" s="39">
        <v>412</v>
      </c>
      <c r="B413" s="22">
        <v>75350</v>
      </c>
      <c r="C413" s="22" t="s">
        <v>132</v>
      </c>
      <c r="D413" s="22" t="s">
        <v>1723</v>
      </c>
      <c r="E413" s="22" t="s">
        <v>1720</v>
      </c>
      <c r="F413" s="22" t="s">
        <v>1724</v>
      </c>
      <c r="G413" s="22" t="s">
        <v>1722</v>
      </c>
      <c r="H413" s="22" t="s">
        <v>1722</v>
      </c>
      <c r="I413" s="22" t="s">
        <v>20</v>
      </c>
      <c r="J413" s="5">
        <v>34</v>
      </c>
      <c r="K413" s="5">
        <v>36</v>
      </c>
      <c r="L413" s="5">
        <v>32</v>
      </c>
      <c r="M413" s="5">
        <v>30</v>
      </c>
      <c r="N413" s="5">
        <v>20</v>
      </c>
      <c r="O413" s="5">
        <v>0</v>
      </c>
      <c r="P413" s="2">
        <f t="shared" si="6"/>
        <v>152</v>
      </c>
    </row>
    <row r="414" spans="1:16" ht="24.75" customHeight="1">
      <c r="A414" s="39">
        <v>413</v>
      </c>
      <c r="B414" s="69" t="s">
        <v>1725</v>
      </c>
      <c r="C414" s="22" t="s">
        <v>295</v>
      </c>
      <c r="D414" s="22" t="s">
        <v>1726</v>
      </c>
      <c r="E414" s="22" t="s">
        <v>697</v>
      </c>
      <c r="F414" s="22" t="s">
        <v>1727</v>
      </c>
      <c r="G414" s="22" t="s">
        <v>1728</v>
      </c>
      <c r="H414" s="22" t="s">
        <v>12</v>
      </c>
      <c r="I414" s="22" t="s">
        <v>12</v>
      </c>
      <c r="J414" s="5">
        <v>47</v>
      </c>
      <c r="K414" s="5">
        <v>15</v>
      </c>
      <c r="L414" s="5">
        <v>0</v>
      </c>
      <c r="M414" s="5">
        <v>0</v>
      </c>
      <c r="N414" s="5">
        <v>0</v>
      </c>
      <c r="O414" s="5">
        <v>0</v>
      </c>
      <c r="P414" s="2">
        <f t="shared" si="6"/>
        <v>62</v>
      </c>
    </row>
    <row r="415" spans="1:16" ht="24.75" customHeight="1">
      <c r="A415" s="39">
        <v>414</v>
      </c>
      <c r="B415" s="69" t="s">
        <v>1729</v>
      </c>
      <c r="C415" s="22" t="s">
        <v>295</v>
      </c>
      <c r="D415" s="22" t="s">
        <v>1730</v>
      </c>
      <c r="E415" s="22" t="s">
        <v>697</v>
      </c>
      <c r="F415" s="22" t="s">
        <v>1731</v>
      </c>
      <c r="G415" s="22">
        <v>18</v>
      </c>
      <c r="H415" s="22" t="s">
        <v>1732</v>
      </c>
      <c r="I415" s="22" t="s">
        <v>12</v>
      </c>
      <c r="J415" s="5">
        <v>19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2">
        <f t="shared" si="6"/>
        <v>19</v>
      </c>
    </row>
    <row r="416" spans="1:16" ht="24.75" customHeight="1">
      <c r="A416" s="39">
        <v>415</v>
      </c>
      <c r="B416" s="69" t="s">
        <v>1733</v>
      </c>
      <c r="C416" s="22" t="s">
        <v>295</v>
      </c>
      <c r="D416" s="22" t="s">
        <v>1734</v>
      </c>
      <c r="E416" s="22" t="s">
        <v>697</v>
      </c>
      <c r="F416" s="22" t="s">
        <v>1735</v>
      </c>
      <c r="G416" s="22" t="s">
        <v>1736</v>
      </c>
      <c r="H416" s="22" t="s">
        <v>1732</v>
      </c>
      <c r="I416" s="22" t="s">
        <v>12</v>
      </c>
      <c r="J416" s="5">
        <v>27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2">
        <f t="shared" si="6"/>
        <v>27</v>
      </c>
    </row>
    <row r="417" spans="1:16" ht="24.75" customHeight="1">
      <c r="A417" s="39">
        <v>416</v>
      </c>
      <c r="B417" s="69" t="s">
        <v>1737</v>
      </c>
      <c r="C417" s="22" t="s">
        <v>295</v>
      </c>
      <c r="D417" s="22" t="s">
        <v>1738</v>
      </c>
      <c r="E417" s="22" t="s">
        <v>697</v>
      </c>
      <c r="F417" s="22" t="s">
        <v>1739</v>
      </c>
      <c r="G417" s="22" t="s">
        <v>1740</v>
      </c>
      <c r="H417" s="22" t="s">
        <v>12</v>
      </c>
      <c r="I417" s="22" t="s">
        <v>12</v>
      </c>
      <c r="J417" s="5">
        <v>32</v>
      </c>
      <c r="K417" s="5">
        <v>21</v>
      </c>
      <c r="L417" s="5">
        <v>0</v>
      </c>
      <c r="M417" s="5">
        <v>0</v>
      </c>
      <c r="N417" s="5">
        <v>0</v>
      </c>
      <c r="O417" s="5">
        <v>0</v>
      </c>
      <c r="P417" s="2">
        <f t="shared" si="6"/>
        <v>53</v>
      </c>
    </row>
    <row r="418" spans="1:16" ht="24.75" customHeight="1">
      <c r="A418" s="39">
        <v>417</v>
      </c>
      <c r="B418" s="69" t="s">
        <v>1741</v>
      </c>
      <c r="C418" s="22" t="s">
        <v>295</v>
      </c>
      <c r="D418" s="22" t="s">
        <v>1742</v>
      </c>
      <c r="E418" s="22" t="s">
        <v>697</v>
      </c>
      <c r="F418" s="22" t="s">
        <v>1743</v>
      </c>
      <c r="G418" s="22" t="s">
        <v>1744</v>
      </c>
      <c r="H418" s="22" t="s">
        <v>12</v>
      </c>
      <c r="I418" s="22" t="s">
        <v>12</v>
      </c>
      <c r="J418" s="5">
        <v>12</v>
      </c>
      <c r="K418" s="5">
        <v>7</v>
      </c>
      <c r="L418" s="5">
        <v>0</v>
      </c>
      <c r="M418" s="5">
        <v>0</v>
      </c>
      <c r="N418" s="5">
        <v>0</v>
      </c>
      <c r="O418" s="5">
        <v>0</v>
      </c>
      <c r="P418" s="2">
        <f t="shared" si="6"/>
        <v>19</v>
      </c>
    </row>
    <row r="419" spans="1:16" ht="24.75" customHeight="1">
      <c r="A419" s="39">
        <v>418</v>
      </c>
      <c r="B419" s="69" t="s">
        <v>1745</v>
      </c>
      <c r="C419" s="22" t="s">
        <v>295</v>
      </c>
      <c r="D419" s="22" t="s">
        <v>1746</v>
      </c>
      <c r="E419" s="22" t="s">
        <v>697</v>
      </c>
      <c r="F419" s="22" t="s">
        <v>1747</v>
      </c>
      <c r="G419" s="22" t="s">
        <v>1748</v>
      </c>
      <c r="H419" s="22" t="s">
        <v>1627</v>
      </c>
      <c r="I419" s="22" t="s">
        <v>12</v>
      </c>
      <c r="J419" s="5">
        <v>14</v>
      </c>
      <c r="K419" s="5">
        <v>17</v>
      </c>
      <c r="L419" s="5">
        <v>0</v>
      </c>
      <c r="M419" s="5">
        <v>0</v>
      </c>
      <c r="N419" s="5">
        <v>0</v>
      </c>
      <c r="O419" s="5">
        <v>0</v>
      </c>
      <c r="P419" s="2">
        <f t="shared" si="6"/>
        <v>31</v>
      </c>
    </row>
    <row r="420" spans="1:16" ht="24.75" customHeight="1">
      <c r="A420" s="39">
        <v>419</v>
      </c>
      <c r="B420" s="69" t="s">
        <v>1749</v>
      </c>
      <c r="C420" s="22" t="s">
        <v>295</v>
      </c>
      <c r="D420" s="22" t="s">
        <v>1750</v>
      </c>
      <c r="E420" s="22" t="s">
        <v>697</v>
      </c>
      <c r="F420" s="22" t="s">
        <v>1751</v>
      </c>
      <c r="G420" s="22" t="s">
        <v>1752</v>
      </c>
      <c r="H420" s="22" t="s">
        <v>1645</v>
      </c>
      <c r="I420" s="22" t="s">
        <v>12</v>
      </c>
      <c r="J420" s="5">
        <v>16</v>
      </c>
      <c r="K420" s="5">
        <v>7</v>
      </c>
      <c r="L420" s="5">
        <v>8</v>
      </c>
      <c r="M420" s="5">
        <v>0</v>
      </c>
      <c r="N420" s="5">
        <v>0</v>
      </c>
      <c r="O420" s="5">
        <v>0</v>
      </c>
      <c r="P420" s="2">
        <f t="shared" ref="P420:P477" si="7">SUM(J420:O420)</f>
        <v>31</v>
      </c>
    </row>
    <row r="421" spans="1:16" ht="24.75" customHeight="1">
      <c r="A421" s="39">
        <v>420</v>
      </c>
      <c r="B421" s="69" t="s">
        <v>1753</v>
      </c>
      <c r="C421" s="22" t="s">
        <v>295</v>
      </c>
      <c r="D421" s="22" t="s">
        <v>1754</v>
      </c>
      <c r="E421" s="22" t="s">
        <v>697</v>
      </c>
      <c r="F421" s="22" t="s">
        <v>1755</v>
      </c>
      <c r="G421" s="22" t="s">
        <v>1752</v>
      </c>
      <c r="H421" s="22" t="s">
        <v>1645</v>
      </c>
      <c r="I421" s="22" t="s">
        <v>12</v>
      </c>
      <c r="J421" s="5">
        <v>10</v>
      </c>
      <c r="K421" s="5">
        <v>12</v>
      </c>
      <c r="L421" s="5">
        <v>0</v>
      </c>
      <c r="M421" s="5">
        <v>0</v>
      </c>
      <c r="N421" s="5">
        <v>0</v>
      </c>
      <c r="O421" s="5">
        <v>0</v>
      </c>
      <c r="P421" s="2">
        <f t="shared" si="7"/>
        <v>22</v>
      </c>
    </row>
    <row r="422" spans="1:16" ht="24.75" customHeight="1">
      <c r="A422" s="39">
        <v>421</v>
      </c>
      <c r="B422" s="69" t="s">
        <v>1756</v>
      </c>
      <c r="C422" s="22" t="s">
        <v>295</v>
      </c>
      <c r="D422" s="22" t="s">
        <v>1757</v>
      </c>
      <c r="E422" s="22" t="s">
        <v>697</v>
      </c>
      <c r="F422" s="22" t="s">
        <v>1758</v>
      </c>
      <c r="G422" s="22" t="s">
        <v>1645</v>
      </c>
      <c r="H422" s="22" t="s">
        <v>1645</v>
      </c>
      <c r="I422" s="22" t="s">
        <v>12</v>
      </c>
      <c r="J422" s="5">
        <v>16</v>
      </c>
      <c r="K422" s="5">
        <v>14</v>
      </c>
      <c r="L422" s="5">
        <v>0</v>
      </c>
      <c r="M422" s="5">
        <v>0</v>
      </c>
      <c r="N422" s="5">
        <v>0</v>
      </c>
      <c r="O422" s="5">
        <v>0</v>
      </c>
      <c r="P422" s="2">
        <f t="shared" si="7"/>
        <v>30</v>
      </c>
    </row>
    <row r="423" spans="1:16" ht="24.75" customHeight="1">
      <c r="A423" s="39">
        <v>422</v>
      </c>
      <c r="B423" s="69" t="s">
        <v>1759</v>
      </c>
      <c r="C423" s="22" t="s">
        <v>295</v>
      </c>
      <c r="D423" s="22" t="s">
        <v>1760</v>
      </c>
      <c r="E423" s="22" t="s">
        <v>697</v>
      </c>
      <c r="F423" s="22" t="s">
        <v>1761</v>
      </c>
      <c r="G423" s="22" t="s">
        <v>1752</v>
      </c>
      <c r="H423" s="22" t="s">
        <v>1645</v>
      </c>
      <c r="I423" s="22" t="s">
        <v>12</v>
      </c>
      <c r="J423" s="5">
        <v>39</v>
      </c>
      <c r="K423" s="5">
        <v>0</v>
      </c>
      <c r="L423" s="5">
        <v>3</v>
      </c>
      <c r="M423" s="5">
        <v>0</v>
      </c>
      <c r="N423" s="5">
        <v>0</v>
      </c>
      <c r="O423" s="5">
        <v>0</v>
      </c>
      <c r="P423" s="2">
        <f t="shared" si="7"/>
        <v>42</v>
      </c>
    </row>
    <row r="424" spans="1:16" ht="24.75" customHeight="1">
      <c r="A424" s="39">
        <v>423</v>
      </c>
      <c r="B424" s="69" t="s">
        <v>1762</v>
      </c>
      <c r="C424" s="22" t="s">
        <v>295</v>
      </c>
      <c r="D424" s="22" t="s">
        <v>1763</v>
      </c>
      <c r="E424" s="22" t="s">
        <v>697</v>
      </c>
      <c r="F424" s="22" t="s">
        <v>1764</v>
      </c>
      <c r="G424" s="22" t="s">
        <v>1645</v>
      </c>
      <c r="H424" s="22" t="s">
        <v>1645</v>
      </c>
      <c r="I424" s="22" t="s">
        <v>12</v>
      </c>
      <c r="J424" s="5">
        <v>9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2">
        <f t="shared" si="7"/>
        <v>9</v>
      </c>
    </row>
    <row r="425" spans="1:16" ht="24.75" customHeight="1">
      <c r="A425" s="39">
        <v>424</v>
      </c>
      <c r="B425" s="69" t="s">
        <v>1765</v>
      </c>
      <c r="C425" s="22" t="s">
        <v>295</v>
      </c>
      <c r="D425" s="22" t="s">
        <v>1766</v>
      </c>
      <c r="E425" s="22" t="s">
        <v>697</v>
      </c>
      <c r="F425" s="22" t="s">
        <v>1767</v>
      </c>
      <c r="G425" s="22" t="s">
        <v>1768</v>
      </c>
      <c r="H425" s="22" t="s">
        <v>1645</v>
      </c>
      <c r="I425" s="22" t="s">
        <v>12</v>
      </c>
      <c r="J425" s="5">
        <v>16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2">
        <f t="shared" si="7"/>
        <v>16</v>
      </c>
    </row>
    <row r="426" spans="1:16" ht="24.75" customHeight="1">
      <c r="A426" s="39">
        <v>425</v>
      </c>
      <c r="B426" s="69" t="s">
        <v>1769</v>
      </c>
      <c r="C426" s="22" t="s">
        <v>295</v>
      </c>
      <c r="D426" s="22" t="s">
        <v>1770</v>
      </c>
      <c r="E426" s="22" t="s">
        <v>697</v>
      </c>
      <c r="F426" s="22" t="s">
        <v>1771</v>
      </c>
      <c r="G426" s="22" t="s">
        <v>1686</v>
      </c>
      <c r="H426" s="22" t="s">
        <v>1645</v>
      </c>
      <c r="I426" s="22" t="s">
        <v>12</v>
      </c>
      <c r="J426" s="5">
        <v>31</v>
      </c>
      <c r="K426" s="5">
        <v>5</v>
      </c>
      <c r="L426" s="5">
        <v>1</v>
      </c>
      <c r="M426" s="5">
        <v>0</v>
      </c>
      <c r="N426" s="5">
        <v>0</v>
      </c>
      <c r="O426" s="5">
        <v>0</v>
      </c>
      <c r="P426" s="2">
        <f t="shared" si="7"/>
        <v>37</v>
      </c>
    </row>
    <row r="427" spans="1:16" ht="24.75" customHeight="1">
      <c r="A427" s="39">
        <v>426</v>
      </c>
      <c r="B427" s="69" t="s">
        <v>1772</v>
      </c>
      <c r="C427" s="22" t="s">
        <v>295</v>
      </c>
      <c r="D427" s="22" t="s">
        <v>1773</v>
      </c>
      <c r="E427" s="22" t="s">
        <v>697</v>
      </c>
      <c r="F427" s="22" t="s">
        <v>1774</v>
      </c>
      <c r="G427" s="22" t="s">
        <v>1645</v>
      </c>
      <c r="H427" s="22" t="s">
        <v>1645</v>
      </c>
      <c r="I427" s="22" t="s">
        <v>12</v>
      </c>
      <c r="J427" s="5">
        <v>16</v>
      </c>
      <c r="K427" s="5">
        <v>13</v>
      </c>
      <c r="L427" s="5">
        <v>10</v>
      </c>
      <c r="M427" s="5">
        <v>0</v>
      </c>
      <c r="N427" s="5">
        <v>0</v>
      </c>
      <c r="O427" s="5">
        <v>0</v>
      </c>
      <c r="P427" s="2">
        <f t="shared" si="7"/>
        <v>39</v>
      </c>
    </row>
    <row r="428" spans="1:16" ht="24.75" customHeight="1">
      <c r="A428" s="39">
        <v>427</v>
      </c>
      <c r="B428" s="69" t="s">
        <v>1775</v>
      </c>
      <c r="C428" s="22" t="s">
        <v>295</v>
      </c>
      <c r="D428" s="22" t="s">
        <v>1776</v>
      </c>
      <c r="E428" s="22" t="s">
        <v>697</v>
      </c>
      <c r="F428" s="22" t="s">
        <v>1777</v>
      </c>
      <c r="G428" s="22" t="s">
        <v>1645</v>
      </c>
      <c r="H428" s="22" t="s">
        <v>1645</v>
      </c>
      <c r="I428" s="22" t="s">
        <v>12</v>
      </c>
      <c r="J428" s="5">
        <v>3</v>
      </c>
      <c r="K428" s="5">
        <v>3</v>
      </c>
      <c r="L428" s="5">
        <v>0</v>
      </c>
      <c r="M428" s="5">
        <v>0</v>
      </c>
      <c r="N428" s="5">
        <v>0</v>
      </c>
      <c r="O428" s="5">
        <v>0</v>
      </c>
      <c r="P428" s="2">
        <f t="shared" si="7"/>
        <v>6</v>
      </c>
    </row>
    <row r="429" spans="1:16" ht="24.75" customHeight="1">
      <c r="A429" s="39">
        <v>428</v>
      </c>
      <c r="B429" s="69" t="s">
        <v>1778</v>
      </c>
      <c r="C429" s="22" t="s">
        <v>295</v>
      </c>
      <c r="D429" s="22" t="s">
        <v>1779</v>
      </c>
      <c r="E429" s="22" t="s">
        <v>697</v>
      </c>
      <c r="F429" s="22" t="s">
        <v>1780</v>
      </c>
      <c r="G429" s="22" t="s">
        <v>1781</v>
      </c>
      <c r="H429" s="22" t="s">
        <v>1617</v>
      </c>
      <c r="I429" s="22" t="s">
        <v>12</v>
      </c>
      <c r="J429" s="5">
        <v>18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2">
        <f t="shared" si="7"/>
        <v>18</v>
      </c>
    </row>
    <row r="430" spans="1:16" ht="24.75" customHeight="1">
      <c r="A430" s="39">
        <v>429</v>
      </c>
      <c r="B430" s="69" t="s">
        <v>1782</v>
      </c>
      <c r="C430" s="22" t="s">
        <v>295</v>
      </c>
      <c r="D430" s="22" t="s">
        <v>1783</v>
      </c>
      <c r="E430" s="22" t="s">
        <v>697</v>
      </c>
      <c r="F430" s="22" t="s">
        <v>1784</v>
      </c>
      <c r="G430" s="22" t="s">
        <v>1785</v>
      </c>
      <c r="H430" s="22" t="s">
        <v>1617</v>
      </c>
      <c r="I430" s="22" t="s">
        <v>12</v>
      </c>
      <c r="J430" s="5">
        <v>13</v>
      </c>
      <c r="K430" s="5">
        <v>22</v>
      </c>
      <c r="L430" s="5">
        <v>0</v>
      </c>
      <c r="M430" s="5">
        <v>0</v>
      </c>
      <c r="N430" s="5">
        <v>0</v>
      </c>
      <c r="O430" s="5">
        <v>0</v>
      </c>
      <c r="P430" s="2">
        <f t="shared" si="7"/>
        <v>35</v>
      </c>
    </row>
    <row r="431" spans="1:16" ht="24.75" customHeight="1">
      <c r="A431" s="39">
        <v>430</v>
      </c>
      <c r="B431" s="69" t="s">
        <v>1786</v>
      </c>
      <c r="C431" s="22" t="s">
        <v>295</v>
      </c>
      <c r="D431" s="22" t="s">
        <v>1787</v>
      </c>
      <c r="E431" s="22" t="s">
        <v>697</v>
      </c>
      <c r="F431" s="22" t="s">
        <v>1788</v>
      </c>
      <c r="G431" s="22" t="s">
        <v>1789</v>
      </c>
      <c r="H431" s="22" t="s">
        <v>1645</v>
      </c>
      <c r="I431" s="22" t="s">
        <v>12</v>
      </c>
      <c r="J431" s="5">
        <v>7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2">
        <f t="shared" si="7"/>
        <v>7</v>
      </c>
    </row>
    <row r="432" spans="1:16" ht="24.75" customHeight="1">
      <c r="A432" s="39">
        <v>431</v>
      </c>
      <c r="B432" s="22">
        <v>55096</v>
      </c>
      <c r="C432" s="22" t="s">
        <v>132</v>
      </c>
      <c r="D432" s="22" t="s">
        <v>1790</v>
      </c>
      <c r="E432" s="22" t="s">
        <v>1791</v>
      </c>
      <c r="F432" s="22" t="s">
        <v>1792</v>
      </c>
      <c r="G432" s="22" t="s">
        <v>1707</v>
      </c>
      <c r="H432" s="22" t="s">
        <v>1636</v>
      </c>
      <c r="I432" s="22" t="s">
        <v>20</v>
      </c>
      <c r="J432" s="5">
        <v>16</v>
      </c>
      <c r="K432" s="5">
        <v>3</v>
      </c>
      <c r="L432" s="5">
        <v>11</v>
      </c>
      <c r="M432" s="5">
        <v>0</v>
      </c>
      <c r="N432" s="5">
        <v>0</v>
      </c>
      <c r="O432" s="5">
        <v>0</v>
      </c>
      <c r="P432" s="2">
        <f t="shared" si="7"/>
        <v>30</v>
      </c>
    </row>
    <row r="433" spans="1:16" ht="24.75" customHeight="1">
      <c r="A433" s="39">
        <v>432</v>
      </c>
      <c r="B433" s="22">
        <v>78231</v>
      </c>
      <c r="C433" s="22" t="s">
        <v>132</v>
      </c>
      <c r="D433" s="22" t="s">
        <v>1793</v>
      </c>
      <c r="E433" s="22" t="s">
        <v>1794</v>
      </c>
      <c r="F433" s="22" t="s">
        <v>1795</v>
      </c>
      <c r="G433" s="22" t="s">
        <v>1796</v>
      </c>
      <c r="H433" s="22" t="s">
        <v>20</v>
      </c>
      <c r="I433" s="22" t="s">
        <v>20</v>
      </c>
      <c r="J433" s="5">
        <v>60</v>
      </c>
      <c r="K433" s="5">
        <v>30</v>
      </c>
      <c r="L433" s="5">
        <v>30</v>
      </c>
      <c r="M433" s="5">
        <v>0</v>
      </c>
      <c r="N433" s="5">
        <v>0</v>
      </c>
      <c r="O433" s="5">
        <v>0</v>
      </c>
      <c r="P433" s="2">
        <f t="shared" si="7"/>
        <v>120</v>
      </c>
    </row>
    <row r="434" spans="1:16" ht="24.75" customHeight="1">
      <c r="A434" s="39">
        <v>433</v>
      </c>
      <c r="B434" s="22">
        <v>55073</v>
      </c>
      <c r="C434" s="22" t="s">
        <v>120</v>
      </c>
      <c r="D434" s="22" t="s">
        <v>1797</v>
      </c>
      <c r="E434" s="22" t="s">
        <v>1798</v>
      </c>
      <c r="F434" s="22" t="s">
        <v>1799</v>
      </c>
      <c r="G434" s="22" t="s">
        <v>1621</v>
      </c>
      <c r="H434" s="22" t="s">
        <v>1622</v>
      </c>
      <c r="I434" s="22" t="s">
        <v>20</v>
      </c>
      <c r="J434" s="5">
        <v>49</v>
      </c>
      <c r="K434" s="5">
        <v>43</v>
      </c>
      <c r="L434" s="5">
        <v>26</v>
      </c>
      <c r="M434" s="5">
        <v>55</v>
      </c>
      <c r="N434" s="5">
        <v>60</v>
      </c>
      <c r="O434" s="5">
        <v>0</v>
      </c>
      <c r="P434" s="2">
        <f t="shared" si="7"/>
        <v>233</v>
      </c>
    </row>
    <row r="435" spans="1:16" ht="24.75" customHeight="1">
      <c r="A435" s="39">
        <v>434</v>
      </c>
      <c r="B435" s="22">
        <v>55075</v>
      </c>
      <c r="C435" s="22" t="s">
        <v>132</v>
      </c>
      <c r="D435" s="22" t="s">
        <v>1800</v>
      </c>
      <c r="E435" s="22" t="s">
        <v>1798</v>
      </c>
      <c r="F435" s="22" t="s">
        <v>1801</v>
      </c>
      <c r="G435" s="22" t="s">
        <v>1621</v>
      </c>
      <c r="H435" s="22" t="s">
        <v>1622</v>
      </c>
      <c r="I435" s="22" t="s">
        <v>20</v>
      </c>
      <c r="J435" s="5">
        <v>33</v>
      </c>
      <c r="K435" s="5">
        <v>19</v>
      </c>
      <c r="L435" s="5">
        <v>28</v>
      </c>
      <c r="M435" s="5">
        <v>0</v>
      </c>
      <c r="N435" s="5">
        <v>0</v>
      </c>
      <c r="O435" s="5">
        <v>0</v>
      </c>
      <c r="P435" s="2">
        <f t="shared" si="7"/>
        <v>80</v>
      </c>
    </row>
    <row r="436" spans="1:16" ht="24.75" customHeight="1">
      <c r="A436" s="39">
        <v>435</v>
      </c>
      <c r="B436" s="22">
        <v>75277</v>
      </c>
      <c r="C436" s="22" t="s">
        <v>120</v>
      </c>
      <c r="D436" s="22" t="s">
        <v>1802</v>
      </c>
      <c r="E436" s="22" t="s">
        <v>1803</v>
      </c>
      <c r="F436" s="22" t="s">
        <v>1804</v>
      </c>
      <c r="G436" s="22" t="s">
        <v>1805</v>
      </c>
      <c r="H436" s="22" t="s">
        <v>1617</v>
      </c>
      <c r="I436" s="22" t="s">
        <v>12</v>
      </c>
      <c r="J436" s="5">
        <v>40</v>
      </c>
      <c r="K436" s="5">
        <v>30</v>
      </c>
      <c r="L436" s="5">
        <v>25</v>
      </c>
      <c r="M436" s="5">
        <v>30</v>
      </c>
      <c r="N436" s="5">
        <v>25</v>
      </c>
      <c r="O436" s="5">
        <v>10</v>
      </c>
      <c r="P436" s="2">
        <f t="shared" si="7"/>
        <v>160</v>
      </c>
    </row>
    <row r="437" spans="1:16" ht="24.75" customHeight="1">
      <c r="A437" s="39">
        <v>436</v>
      </c>
      <c r="B437" s="22">
        <v>75263</v>
      </c>
      <c r="C437" s="22" t="s">
        <v>132</v>
      </c>
      <c r="D437" s="22" t="s">
        <v>1806</v>
      </c>
      <c r="E437" s="22" t="s">
        <v>733</v>
      </c>
      <c r="F437" s="22" t="s">
        <v>1807</v>
      </c>
      <c r="G437" s="22" t="s">
        <v>1748</v>
      </c>
      <c r="H437" s="22" t="s">
        <v>1627</v>
      </c>
      <c r="I437" s="22" t="s">
        <v>12</v>
      </c>
      <c r="J437" s="5">
        <v>15</v>
      </c>
      <c r="K437" s="5">
        <v>0</v>
      </c>
      <c r="L437" s="5">
        <v>10</v>
      </c>
      <c r="M437" s="5">
        <v>0</v>
      </c>
      <c r="N437" s="5">
        <v>0</v>
      </c>
      <c r="O437" s="5">
        <v>0</v>
      </c>
      <c r="P437" s="2">
        <f t="shared" si="7"/>
        <v>25</v>
      </c>
    </row>
    <row r="438" spans="1:16" ht="24.75" customHeight="1">
      <c r="A438" s="39">
        <v>437</v>
      </c>
      <c r="B438" s="22">
        <v>80750</v>
      </c>
      <c r="C438" s="22" t="s">
        <v>132</v>
      </c>
      <c r="D438" s="22" t="s">
        <v>1808</v>
      </c>
      <c r="E438" s="22" t="s">
        <v>733</v>
      </c>
      <c r="F438" s="22" t="s">
        <v>1809</v>
      </c>
      <c r="G438" s="22" t="s">
        <v>1810</v>
      </c>
      <c r="H438" s="22" t="s">
        <v>1617</v>
      </c>
      <c r="I438" s="22" t="s">
        <v>12</v>
      </c>
      <c r="J438" s="5">
        <v>20</v>
      </c>
      <c r="K438" s="5">
        <v>19</v>
      </c>
      <c r="L438" s="5">
        <v>0</v>
      </c>
      <c r="M438" s="5">
        <v>0</v>
      </c>
      <c r="N438" s="5">
        <v>0</v>
      </c>
      <c r="O438" s="5">
        <v>0</v>
      </c>
      <c r="P438" s="2">
        <f t="shared" si="7"/>
        <v>39</v>
      </c>
    </row>
    <row r="439" spans="1:16" ht="24.75" customHeight="1">
      <c r="A439" s="39">
        <v>438</v>
      </c>
      <c r="B439" s="22">
        <v>80791</v>
      </c>
      <c r="C439" s="22" t="s">
        <v>132</v>
      </c>
      <c r="D439" s="22" t="s">
        <v>1811</v>
      </c>
      <c r="E439" s="22" t="s">
        <v>733</v>
      </c>
      <c r="F439" s="22" t="s">
        <v>1812</v>
      </c>
      <c r="G439" s="22" t="s">
        <v>1810</v>
      </c>
      <c r="H439" s="22" t="s">
        <v>1617</v>
      </c>
      <c r="I439" s="22" t="s">
        <v>12</v>
      </c>
      <c r="J439" s="5">
        <v>8</v>
      </c>
      <c r="K439" s="5">
        <v>23</v>
      </c>
      <c r="L439" s="5">
        <v>11</v>
      </c>
      <c r="M439" s="5">
        <v>0</v>
      </c>
      <c r="N439" s="5">
        <v>0</v>
      </c>
      <c r="O439" s="5">
        <v>0</v>
      </c>
      <c r="P439" s="2">
        <f t="shared" si="7"/>
        <v>42</v>
      </c>
    </row>
    <row r="440" spans="1:16" ht="24.75" customHeight="1">
      <c r="A440" s="39">
        <v>439</v>
      </c>
      <c r="B440" s="22">
        <v>80792</v>
      </c>
      <c r="C440" s="22" t="s">
        <v>132</v>
      </c>
      <c r="D440" s="22" t="s">
        <v>1813</v>
      </c>
      <c r="E440" s="22" t="s">
        <v>733</v>
      </c>
      <c r="F440" s="22" t="s">
        <v>1814</v>
      </c>
      <c r="G440" s="22" t="s">
        <v>1810</v>
      </c>
      <c r="H440" s="22" t="s">
        <v>1617</v>
      </c>
      <c r="I440" s="22" t="s">
        <v>12</v>
      </c>
      <c r="J440" s="5">
        <v>13</v>
      </c>
      <c r="K440" s="5">
        <v>18</v>
      </c>
      <c r="L440" s="5">
        <v>19</v>
      </c>
      <c r="M440" s="5">
        <v>0</v>
      </c>
      <c r="N440" s="5">
        <v>0</v>
      </c>
      <c r="O440" s="5">
        <v>0</v>
      </c>
      <c r="P440" s="2">
        <f t="shared" si="7"/>
        <v>50</v>
      </c>
    </row>
    <row r="441" spans="1:16" ht="24.75" customHeight="1">
      <c r="A441" s="39">
        <v>440</v>
      </c>
      <c r="B441" s="22">
        <v>80793</v>
      </c>
      <c r="C441" s="22" t="s">
        <v>132</v>
      </c>
      <c r="D441" s="22" t="s">
        <v>1815</v>
      </c>
      <c r="E441" s="22" t="s">
        <v>733</v>
      </c>
      <c r="F441" s="22" t="s">
        <v>1816</v>
      </c>
      <c r="G441" s="22" t="s">
        <v>1810</v>
      </c>
      <c r="H441" s="22" t="s">
        <v>1617</v>
      </c>
      <c r="I441" s="22" t="s">
        <v>12</v>
      </c>
      <c r="J441" s="5">
        <v>6</v>
      </c>
      <c r="K441" s="5">
        <v>2</v>
      </c>
      <c r="L441" s="5">
        <v>5</v>
      </c>
      <c r="M441" s="5">
        <v>0</v>
      </c>
      <c r="N441" s="5">
        <v>0</v>
      </c>
      <c r="O441" s="5">
        <v>0</v>
      </c>
      <c r="P441" s="2">
        <f t="shared" si="7"/>
        <v>13</v>
      </c>
    </row>
    <row r="442" spans="1:16" ht="24.75" customHeight="1">
      <c r="A442" s="39">
        <v>441</v>
      </c>
      <c r="B442" s="22">
        <v>80794</v>
      </c>
      <c r="C442" s="22" t="s">
        <v>132</v>
      </c>
      <c r="D442" s="22" t="s">
        <v>1817</v>
      </c>
      <c r="E442" s="22" t="s">
        <v>733</v>
      </c>
      <c r="F442" s="22" t="s">
        <v>1818</v>
      </c>
      <c r="G442" s="22" t="s">
        <v>1810</v>
      </c>
      <c r="H442" s="22" t="s">
        <v>1617</v>
      </c>
      <c r="I442" s="22" t="s">
        <v>12</v>
      </c>
      <c r="J442" s="5">
        <v>7</v>
      </c>
      <c r="K442" s="5">
        <v>7</v>
      </c>
      <c r="L442" s="5">
        <v>10</v>
      </c>
      <c r="M442" s="5">
        <v>0</v>
      </c>
      <c r="N442" s="5">
        <v>0</v>
      </c>
      <c r="O442" s="5">
        <v>0</v>
      </c>
      <c r="P442" s="2">
        <f t="shared" si="7"/>
        <v>24</v>
      </c>
    </row>
    <row r="443" spans="1:16" ht="24.75" customHeight="1">
      <c r="A443" s="39">
        <v>442</v>
      </c>
      <c r="B443" s="22">
        <v>80795</v>
      </c>
      <c r="C443" s="22" t="s">
        <v>132</v>
      </c>
      <c r="D443" s="22" t="s">
        <v>1819</v>
      </c>
      <c r="E443" s="22" t="s">
        <v>733</v>
      </c>
      <c r="F443" s="22" t="s">
        <v>1820</v>
      </c>
      <c r="G443" s="22" t="s">
        <v>1821</v>
      </c>
      <c r="H443" s="22" t="s">
        <v>20</v>
      </c>
      <c r="I443" s="22" t="s">
        <v>20</v>
      </c>
      <c r="J443" s="5">
        <v>14</v>
      </c>
      <c r="K443" s="5">
        <v>20</v>
      </c>
      <c r="L443" s="5">
        <v>31</v>
      </c>
      <c r="M443" s="5">
        <v>0</v>
      </c>
      <c r="N443" s="5">
        <v>0</v>
      </c>
      <c r="O443" s="5">
        <v>0</v>
      </c>
      <c r="P443" s="2">
        <f t="shared" si="7"/>
        <v>65</v>
      </c>
    </row>
    <row r="444" spans="1:16" ht="24.75" customHeight="1">
      <c r="A444" s="39">
        <v>443</v>
      </c>
      <c r="B444" s="22">
        <v>80796</v>
      </c>
      <c r="C444" s="22" t="s">
        <v>132</v>
      </c>
      <c r="D444" s="22" t="s">
        <v>1822</v>
      </c>
      <c r="E444" s="22" t="s">
        <v>733</v>
      </c>
      <c r="F444" s="22" t="s">
        <v>1823</v>
      </c>
      <c r="G444" s="22" t="s">
        <v>1810</v>
      </c>
      <c r="H444" s="22" t="s">
        <v>1617</v>
      </c>
      <c r="I444" s="22" t="s">
        <v>12</v>
      </c>
      <c r="J444" s="5">
        <v>12</v>
      </c>
      <c r="K444" s="5">
        <v>12</v>
      </c>
      <c r="L444" s="5">
        <v>7</v>
      </c>
      <c r="M444" s="5">
        <v>0</v>
      </c>
      <c r="N444" s="5">
        <v>0</v>
      </c>
      <c r="O444" s="5">
        <v>0</v>
      </c>
      <c r="P444" s="2">
        <f t="shared" si="7"/>
        <v>31</v>
      </c>
    </row>
    <row r="445" spans="1:16" ht="24.75" customHeight="1">
      <c r="A445" s="39">
        <v>444</v>
      </c>
      <c r="B445" s="6">
        <v>80751</v>
      </c>
      <c r="C445" s="22" t="s">
        <v>114</v>
      </c>
      <c r="D445" s="22" t="s">
        <v>1824</v>
      </c>
      <c r="E445" s="6" t="s">
        <v>1825</v>
      </c>
      <c r="F445" s="22" t="s">
        <v>1826</v>
      </c>
      <c r="G445" s="22" t="s">
        <v>1707</v>
      </c>
      <c r="H445" s="22" t="s">
        <v>1636</v>
      </c>
      <c r="I445" s="22" t="s">
        <v>20</v>
      </c>
      <c r="J445" s="5">
        <v>18</v>
      </c>
      <c r="K445" s="5">
        <v>16</v>
      </c>
      <c r="L445" s="5">
        <v>12</v>
      </c>
      <c r="M445" s="5">
        <v>37</v>
      </c>
      <c r="N445" s="5">
        <v>48</v>
      </c>
      <c r="O445" s="5">
        <v>40</v>
      </c>
      <c r="P445" s="2">
        <f t="shared" si="7"/>
        <v>171</v>
      </c>
    </row>
    <row r="446" spans="1:16" ht="24.75" customHeight="1">
      <c r="A446" s="39">
        <v>445</v>
      </c>
      <c r="B446" s="6">
        <v>82699</v>
      </c>
      <c r="C446" s="22" t="s">
        <v>132</v>
      </c>
      <c r="D446" s="22" t="s">
        <v>1824</v>
      </c>
      <c r="E446" s="6" t="s">
        <v>1827</v>
      </c>
      <c r="F446" s="22" t="s">
        <v>1828</v>
      </c>
      <c r="G446" s="22" t="s">
        <v>1829</v>
      </c>
      <c r="H446" s="22" t="s">
        <v>1679</v>
      </c>
      <c r="I446" s="22" t="s">
        <v>96</v>
      </c>
      <c r="J446" s="5">
        <v>12</v>
      </c>
      <c r="K446" s="5">
        <v>5</v>
      </c>
      <c r="L446" s="5">
        <v>4</v>
      </c>
      <c r="M446" s="5">
        <v>5</v>
      </c>
      <c r="N446" s="5">
        <v>0</v>
      </c>
      <c r="O446" s="5">
        <v>0</v>
      </c>
      <c r="P446" s="2">
        <f t="shared" si="7"/>
        <v>26</v>
      </c>
    </row>
    <row r="447" spans="1:16" ht="24.75" customHeight="1">
      <c r="A447" s="39">
        <v>446</v>
      </c>
      <c r="B447" s="6">
        <v>82698</v>
      </c>
      <c r="C447" s="22" t="s">
        <v>132</v>
      </c>
      <c r="D447" s="22" t="s">
        <v>1824</v>
      </c>
      <c r="E447" s="6" t="s">
        <v>1827</v>
      </c>
      <c r="F447" s="22" t="s">
        <v>1830</v>
      </c>
      <c r="G447" s="22" t="s">
        <v>1831</v>
      </c>
      <c r="H447" s="22" t="s">
        <v>96</v>
      </c>
      <c r="I447" s="22" t="s">
        <v>96</v>
      </c>
      <c r="J447" s="5">
        <v>25</v>
      </c>
      <c r="K447" s="5">
        <v>26</v>
      </c>
      <c r="L447" s="5">
        <v>22</v>
      </c>
      <c r="M447" s="5">
        <v>24</v>
      </c>
      <c r="N447" s="5">
        <v>18</v>
      </c>
      <c r="O447" s="5">
        <v>0</v>
      </c>
      <c r="P447" s="2">
        <f t="shared" si="7"/>
        <v>115</v>
      </c>
    </row>
    <row r="448" spans="1:16" ht="24.75" customHeight="1">
      <c r="A448" s="39">
        <v>447</v>
      </c>
      <c r="B448" s="22" t="s">
        <v>1832</v>
      </c>
      <c r="C448" s="22" t="s">
        <v>120</v>
      </c>
      <c r="D448" s="22" t="s">
        <v>1833</v>
      </c>
      <c r="E448" s="22" t="s">
        <v>1834</v>
      </c>
      <c r="F448" s="22" t="s">
        <v>1835</v>
      </c>
      <c r="G448" s="22" t="s">
        <v>1668</v>
      </c>
      <c r="H448" s="22" t="s">
        <v>1645</v>
      </c>
      <c r="I448" s="22" t="s">
        <v>12</v>
      </c>
      <c r="J448" s="5">
        <v>42</v>
      </c>
      <c r="K448" s="5">
        <v>16</v>
      </c>
      <c r="L448" s="5">
        <v>12</v>
      </c>
      <c r="M448" s="5">
        <v>27</v>
      </c>
      <c r="N448" s="5">
        <v>24</v>
      </c>
      <c r="O448" s="5">
        <v>10</v>
      </c>
      <c r="P448" s="2">
        <f t="shared" si="7"/>
        <v>131</v>
      </c>
    </row>
    <row r="449" spans="1:16" ht="24.75" customHeight="1">
      <c r="A449" s="39">
        <v>448</v>
      </c>
      <c r="B449" s="22" t="s">
        <v>1836</v>
      </c>
      <c r="C449" s="22" t="s">
        <v>120</v>
      </c>
      <c r="D449" s="22" t="s">
        <v>1837</v>
      </c>
      <c r="E449" s="22" t="s">
        <v>1834</v>
      </c>
      <c r="F449" s="22" t="s">
        <v>1838</v>
      </c>
      <c r="G449" s="22" t="s">
        <v>1839</v>
      </c>
      <c r="H449" s="22" t="s">
        <v>1617</v>
      </c>
      <c r="I449" s="22" t="s">
        <v>12</v>
      </c>
      <c r="J449" s="70">
        <v>0</v>
      </c>
      <c r="K449" s="5">
        <v>4</v>
      </c>
      <c r="L449" s="5">
        <v>1</v>
      </c>
      <c r="M449" s="5">
        <v>14</v>
      </c>
      <c r="N449" s="5">
        <v>20</v>
      </c>
      <c r="O449" s="5">
        <v>1</v>
      </c>
      <c r="P449" s="2">
        <f t="shared" si="7"/>
        <v>40</v>
      </c>
    </row>
    <row r="450" spans="1:16" ht="24.75" customHeight="1">
      <c r="A450" s="39">
        <v>449</v>
      </c>
      <c r="B450" s="42">
        <v>51213</v>
      </c>
      <c r="C450" s="16" t="s">
        <v>132</v>
      </c>
      <c r="D450" s="22" t="s">
        <v>1840</v>
      </c>
      <c r="E450" s="42" t="s">
        <v>1841</v>
      </c>
      <c r="F450" s="42" t="s">
        <v>1842</v>
      </c>
      <c r="G450" s="42" t="s">
        <v>1843</v>
      </c>
      <c r="H450" s="42" t="s">
        <v>1438</v>
      </c>
      <c r="I450" s="42" t="s">
        <v>18</v>
      </c>
      <c r="J450" s="46">
        <v>129</v>
      </c>
      <c r="K450" s="46">
        <v>40</v>
      </c>
      <c r="L450" s="46">
        <v>40</v>
      </c>
      <c r="M450" s="46">
        <v>35</v>
      </c>
      <c r="N450" s="46">
        <v>0</v>
      </c>
      <c r="O450" s="46">
        <v>0</v>
      </c>
      <c r="P450" s="2">
        <f t="shared" si="7"/>
        <v>244</v>
      </c>
    </row>
    <row r="451" spans="1:16" ht="24.75" customHeight="1">
      <c r="A451" s="39">
        <v>450</v>
      </c>
      <c r="B451" s="67" t="s">
        <v>1844</v>
      </c>
      <c r="C451" s="16" t="s">
        <v>132</v>
      </c>
      <c r="D451" s="22" t="s">
        <v>1845</v>
      </c>
      <c r="E451" s="42" t="s">
        <v>1846</v>
      </c>
      <c r="F451" s="42" t="s">
        <v>1847</v>
      </c>
      <c r="G451" s="42" t="s">
        <v>1848</v>
      </c>
      <c r="H451" s="42" t="s">
        <v>1371</v>
      </c>
      <c r="I451" s="68" t="s">
        <v>18</v>
      </c>
      <c r="J451" s="46">
        <v>29</v>
      </c>
      <c r="K451" s="46">
        <v>28</v>
      </c>
      <c r="L451" s="46">
        <v>10</v>
      </c>
      <c r="M451" s="46">
        <v>14</v>
      </c>
      <c r="N451" s="46">
        <v>0</v>
      </c>
      <c r="O451" s="46">
        <v>0</v>
      </c>
      <c r="P451" s="2">
        <f t="shared" si="7"/>
        <v>81</v>
      </c>
    </row>
    <row r="452" spans="1:16" ht="24.75" customHeight="1">
      <c r="A452" s="39">
        <v>451</v>
      </c>
      <c r="B452" s="67">
        <v>52390</v>
      </c>
      <c r="C452" s="16" t="s">
        <v>132</v>
      </c>
      <c r="D452" s="22" t="s">
        <v>1849</v>
      </c>
      <c r="E452" s="42" t="s">
        <v>1850</v>
      </c>
      <c r="F452" s="22" t="s">
        <v>1851</v>
      </c>
      <c r="G452" s="71" t="s">
        <v>1852</v>
      </c>
      <c r="H452" s="71" t="s">
        <v>1853</v>
      </c>
      <c r="I452" s="22" t="s">
        <v>60</v>
      </c>
      <c r="J452" s="72">
        <v>32</v>
      </c>
      <c r="K452" s="72">
        <v>15</v>
      </c>
      <c r="L452" s="72">
        <v>12</v>
      </c>
      <c r="M452" s="72">
        <v>0</v>
      </c>
      <c r="N452" s="73">
        <v>0</v>
      </c>
      <c r="O452" s="73">
        <v>0</v>
      </c>
      <c r="P452" s="2">
        <f t="shared" si="7"/>
        <v>59</v>
      </c>
    </row>
    <row r="453" spans="1:16" ht="24.75" customHeight="1">
      <c r="A453" s="39">
        <v>452</v>
      </c>
      <c r="B453" s="67">
        <v>58649</v>
      </c>
      <c r="C453" s="22" t="s">
        <v>120</v>
      </c>
      <c r="D453" s="22" t="s">
        <v>1854</v>
      </c>
      <c r="E453" s="42" t="s">
        <v>1855</v>
      </c>
      <c r="F453" s="22" t="s">
        <v>1856</v>
      </c>
      <c r="G453" s="71" t="s">
        <v>1857</v>
      </c>
      <c r="H453" s="71" t="s">
        <v>60</v>
      </c>
      <c r="I453" s="22" t="s">
        <v>60</v>
      </c>
      <c r="J453" s="72">
        <v>93</v>
      </c>
      <c r="K453" s="72">
        <v>16</v>
      </c>
      <c r="L453" s="72">
        <v>6</v>
      </c>
      <c r="M453" s="72">
        <v>10</v>
      </c>
      <c r="N453" s="73">
        <v>8</v>
      </c>
      <c r="O453" s="73">
        <v>2</v>
      </c>
      <c r="P453" s="2">
        <f t="shared" si="7"/>
        <v>135</v>
      </c>
    </row>
    <row r="454" spans="1:16" ht="24.75" customHeight="1">
      <c r="A454" s="39">
        <v>453</v>
      </c>
      <c r="B454" s="67">
        <v>50002</v>
      </c>
      <c r="C454" s="22" t="s">
        <v>114</v>
      </c>
      <c r="D454" s="22" t="s">
        <v>1859</v>
      </c>
      <c r="E454" s="42" t="s">
        <v>1860</v>
      </c>
      <c r="F454" s="74" t="s">
        <v>1861</v>
      </c>
      <c r="G454" s="74" t="s">
        <v>1862</v>
      </c>
      <c r="H454" s="74" t="s">
        <v>1863</v>
      </c>
      <c r="I454" s="22" t="s">
        <v>1864</v>
      </c>
      <c r="J454" s="75">
        <v>18</v>
      </c>
      <c r="K454" s="75">
        <v>13</v>
      </c>
      <c r="L454" s="75">
        <v>10</v>
      </c>
      <c r="M454" s="75">
        <v>8</v>
      </c>
      <c r="N454" s="75">
        <v>12</v>
      </c>
      <c r="O454" s="75">
        <v>15</v>
      </c>
      <c r="P454" s="2">
        <f t="shared" si="7"/>
        <v>76</v>
      </c>
    </row>
    <row r="455" spans="1:16" ht="24.75" customHeight="1">
      <c r="A455" s="39">
        <v>454</v>
      </c>
      <c r="B455" s="67">
        <v>80798</v>
      </c>
      <c r="C455" s="22" t="s">
        <v>120</v>
      </c>
      <c r="D455" s="22" t="s">
        <v>1865</v>
      </c>
      <c r="E455" s="42" t="s">
        <v>1866</v>
      </c>
      <c r="F455" s="74" t="s">
        <v>1867</v>
      </c>
      <c r="G455" s="74" t="s">
        <v>1868</v>
      </c>
      <c r="H455" s="74" t="s">
        <v>1863</v>
      </c>
      <c r="I455" s="22" t="s">
        <v>1864</v>
      </c>
      <c r="J455" s="75">
        <v>31</v>
      </c>
      <c r="K455" s="75">
        <v>12</v>
      </c>
      <c r="L455" s="75">
        <v>12</v>
      </c>
      <c r="M455" s="75">
        <v>8</v>
      </c>
      <c r="N455" s="75">
        <v>7</v>
      </c>
      <c r="O455" s="75">
        <v>13</v>
      </c>
      <c r="P455" s="2">
        <f t="shared" si="7"/>
        <v>83</v>
      </c>
    </row>
    <row r="456" spans="1:16" ht="24.75" customHeight="1">
      <c r="A456" s="39">
        <v>455</v>
      </c>
      <c r="B456" s="67">
        <v>50005</v>
      </c>
      <c r="C456" s="22" t="s">
        <v>1869</v>
      </c>
      <c r="D456" s="22" t="s">
        <v>1870</v>
      </c>
      <c r="E456" s="42" t="s">
        <v>1871</v>
      </c>
      <c r="F456" s="74" t="s">
        <v>1872</v>
      </c>
      <c r="G456" s="74" t="s">
        <v>1873</v>
      </c>
      <c r="H456" s="74" t="s">
        <v>1874</v>
      </c>
      <c r="I456" s="22" t="s">
        <v>1864</v>
      </c>
      <c r="J456" s="75">
        <v>10</v>
      </c>
      <c r="K456" s="75">
        <v>9</v>
      </c>
      <c r="L456" s="75">
        <v>6</v>
      </c>
      <c r="M456" s="75">
        <v>5</v>
      </c>
      <c r="N456" s="75">
        <v>10</v>
      </c>
      <c r="O456" s="75">
        <v>2</v>
      </c>
      <c r="P456" s="2">
        <f t="shared" si="7"/>
        <v>42</v>
      </c>
    </row>
    <row r="457" spans="1:16" ht="24.75" customHeight="1">
      <c r="A457" s="39">
        <v>456</v>
      </c>
      <c r="B457" s="16" t="s">
        <v>1875</v>
      </c>
      <c r="C457" s="16" t="s">
        <v>132</v>
      </c>
      <c r="D457" s="76" t="s">
        <v>1876</v>
      </c>
      <c r="E457" s="42" t="s">
        <v>1877</v>
      </c>
      <c r="F457" s="74" t="s">
        <v>1878</v>
      </c>
      <c r="G457" s="74" t="s">
        <v>1879</v>
      </c>
      <c r="H457" s="74" t="s">
        <v>1880</v>
      </c>
      <c r="I457" s="22" t="s">
        <v>1864</v>
      </c>
      <c r="J457" s="75">
        <v>20</v>
      </c>
      <c r="K457" s="75">
        <v>16</v>
      </c>
      <c r="L457" s="75">
        <v>11</v>
      </c>
      <c r="M457" s="75">
        <v>0</v>
      </c>
      <c r="N457" s="75">
        <v>0</v>
      </c>
      <c r="O457" s="75">
        <v>0</v>
      </c>
      <c r="P457" s="2">
        <f t="shared" si="7"/>
        <v>47</v>
      </c>
    </row>
    <row r="458" spans="1:16" ht="24.75" customHeight="1">
      <c r="A458" s="39">
        <v>457</v>
      </c>
      <c r="B458" s="16" t="s">
        <v>1881</v>
      </c>
      <c r="C458" s="16" t="s">
        <v>120</v>
      </c>
      <c r="D458" s="76" t="s">
        <v>1882</v>
      </c>
      <c r="E458" s="42" t="s">
        <v>1877</v>
      </c>
      <c r="F458" s="74" t="s">
        <v>1883</v>
      </c>
      <c r="G458" s="74" t="s">
        <v>1879</v>
      </c>
      <c r="H458" s="74" t="s">
        <v>1880</v>
      </c>
      <c r="I458" s="22" t="s">
        <v>1864</v>
      </c>
      <c r="J458" s="75">
        <v>0</v>
      </c>
      <c r="K458" s="75">
        <v>0</v>
      </c>
      <c r="L458" s="75">
        <v>3</v>
      </c>
      <c r="M458" s="75">
        <v>16</v>
      </c>
      <c r="N458" s="75">
        <v>11</v>
      </c>
      <c r="O458" s="75">
        <v>17</v>
      </c>
      <c r="P458" s="2">
        <f t="shared" si="7"/>
        <v>47</v>
      </c>
    </row>
    <row r="459" spans="1:16" ht="24.75" customHeight="1">
      <c r="A459" s="39">
        <v>458</v>
      </c>
      <c r="B459" s="74" t="s">
        <v>1884</v>
      </c>
      <c r="C459" s="22" t="s">
        <v>120</v>
      </c>
      <c r="D459" s="22" t="e">
        <v>#N/A</v>
      </c>
      <c r="E459" s="42" t="s">
        <v>1885</v>
      </c>
      <c r="F459" s="74" t="s">
        <v>1886</v>
      </c>
      <c r="G459" s="74" t="s">
        <v>1887</v>
      </c>
      <c r="H459" s="74" t="s">
        <v>1888</v>
      </c>
      <c r="I459" s="22" t="s">
        <v>1864</v>
      </c>
      <c r="J459" s="75">
        <v>6</v>
      </c>
      <c r="K459" s="75">
        <v>6</v>
      </c>
      <c r="L459" s="75">
        <v>3</v>
      </c>
      <c r="M459" s="75">
        <v>0</v>
      </c>
      <c r="N459" s="75">
        <v>0</v>
      </c>
      <c r="O459" s="75">
        <v>0</v>
      </c>
      <c r="P459" s="2">
        <f t="shared" si="7"/>
        <v>15</v>
      </c>
    </row>
    <row r="460" spans="1:16" ht="24.75" customHeight="1">
      <c r="A460" s="39">
        <v>459</v>
      </c>
      <c r="B460" s="16" t="s">
        <v>1889</v>
      </c>
      <c r="C460" s="16" t="s">
        <v>1890</v>
      </c>
      <c r="D460" s="22" t="s">
        <v>1891</v>
      </c>
      <c r="E460" s="42" t="s">
        <v>1885</v>
      </c>
      <c r="F460" s="74" t="s">
        <v>1891</v>
      </c>
      <c r="G460" s="74" t="s">
        <v>1892</v>
      </c>
      <c r="H460" s="74" t="s">
        <v>1893</v>
      </c>
      <c r="I460" s="22" t="s">
        <v>1864</v>
      </c>
      <c r="J460" s="75">
        <v>3</v>
      </c>
      <c r="K460" s="75">
        <v>8</v>
      </c>
      <c r="L460" s="75">
        <v>2</v>
      </c>
      <c r="M460" s="75">
        <v>12</v>
      </c>
      <c r="N460" s="75">
        <v>3</v>
      </c>
      <c r="O460" s="75">
        <v>0</v>
      </c>
      <c r="P460" s="2">
        <f t="shared" si="7"/>
        <v>28</v>
      </c>
    </row>
    <row r="461" spans="1:16" ht="24.75" customHeight="1">
      <c r="A461" s="39">
        <v>460</v>
      </c>
      <c r="B461" s="16" t="s">
        <v>1894</v>
      </c>
      <c r="C461" s="16" t="s">
        <v>132</v>
      </c>
      <c r="D461" s="22" t="s">
        <v>1895</v>
      </c>
      <c r="E461" s="42" t="s">
        <v>1885</v>
      </c>
      <c r="F461" s="74" t="s">
        <v>1896</v>
      </c>
      <c r="G461" s="74" t="s">
        <v>1897</v>
      </c>
      <c r="H461" s="74" t="s">
        <v>1893</v>
      </c>
      <c r="I461" s="22" t="s">
        <v>1864</v>
      </c>
      <c r="J461" s="75">
        <v>0</v>
      </c>
      <c r="K461" s="75">
        <v>0</v>
      </c>
      <c r="L461" s="75">
        <v>0</v>
      </c>
      <c r="M461" s="75">
        <v>3</v>
      </c>
      <c r="N461" s="75">
        <v>0</v>
      </c>
      <c r="O461" s="75">
        <v>1</v>
      </c>
      <c r="P461" s="2">
        <f t="shared" si="7"/>
        <v>4</v>
      </c>
    </row>
    <row r="462" spans="1:16" ht="24.75" customHeight="1">
      <c r="A462" s="39">
        <v>461</v>
      </c>
      <c r="B462" s="77" t="s">
        <v>1898</v>
      </c>
      <c r="C462" s="22" t="s">
        <v>120</v>
      </c>
      <c r="D462" s="22" t="s">
        <v>1899</v>
      </c>
      <c r="E462" s="78" t="s">
        <v>1900</v>
      </c>
      <c r="F462" s="22" t="s">
        <v>1901</v>
      </c>
      <c r="G462" s="22" t="s">
        <v>1902</v>
      </c>
      <c r="H462" s="22" t="s">
        <v>1903</v>
      </c>
      <c r="I462" s="40" t="s">
        <v>1904</v>
      </c>
      <c r="J462" s="72">
        <v>25</v>
      </c>
      <c r="K462" s="72">
        <v>26</v>
      </c>
      <c r="L462" s="72">
        <v>9</v>
      </c>
      <c r="M462" s="72">
        <v>4</v>
      </c>
      <c r="N462" s="73">
        <v>14</v>
      </c>
      <c r="O462" s="73">
        <v>15</v>
      </c>
      <c r="P462" s="2">
        <f t="shared" si="7"/>
        <v>93</v>
      </c>
    </row>
    <row r="463" spans="1:16" ht="24.75" customHeight="1">
      <c r="A463" s="39">
        <v>462</v>
      </c>
      <c r="B463" s="79">
        <v>51828</v>
      </c>
      <c r="C463" s="22" t="s">
        <v>1890</v>
      </c>
      <c r="D463" s="22" t="s">
        <v>1905</v>
      </c>
      <c r="E463" s="78" t="s">
        <v>1906</v>
      </c>
      <c r="F463" s="22" t="s">
        <v>1907</v>
      </c>
      <c r="G463" s="22" t="s">
        <v>1908</v>
      </c>
      <c r="H463" s="22" t="s">
        <v>1909</v>
      </c>
      <c r="I463" s="40" t="s">
        <v>1904</v>
      </c>
      <c r="J463" s="72">
        <v>46</v>
      </c>
      <c r="K463" s="72">
        <v>18</v>
      </c>
      <c r="L463" s="72">
        <v>37</v>
      </c>
      <c r="M463" s="72">
        <v>27</v>
      </c>
      <c r="N463" s="73">
        <v>21</v>
      </c>
      <c r="O463" s="73">
        <v>3</v>
      </c>
      <c r="P463" s="2">
        <f t="shared" si="7"/>
        <v>152</v>
      </c>
    </row>
    <row r="464" spans="1:16" ht="24.75" customHeight="1">
      <c r="A464" s="39">
        <v>463</v>
      </c>
      <c r="B464" s="80" t="s">
        <v>1910</v>
      </c>
      <c r="C464" s="22" t="s">
        <v>132</v>
      </c>
      <c r="D464" s="22" t="s">
        <v>1911</v>
      </c>
      <c r="E464" s="78" t="s">
        <v>1912</v>
      </c>
      <c r="F464" s="22" t="s">
        <v>1913</v>
      </c>
      <c r="G464" s="22" t="s">
        <v>1914</v>
      </c>
      <c r="H464" s="22" t="s">
        <v>1903</v>
      </c>
      <c r="I464" s="40" t="s">
        <v>1904</v>
      </c>
      <c r="J464" s="72">
        <v>24</v>
      </c>
      <c r="K464" s="72">
        <v>0</v>
      </c>
      <c r="L464" s="72">
        <v>0</v>
      </c>
      <c r="M464" s="72">
        <v>0</v>
      </c>
      <c r="N464" s="73">
        <v>0</v>
      </c>
      <c r="O464" s="73">
        <v>0</v>
      </c>
      <c r="P464" s="2">
        <f t="shared" si="7"/>
        <v>24</v>
      </c>
    </row>
    <row r="465" spans="1:16" ht="24.75" customHeight="1">
      <c r="A465" s="39">
        <v>464</v>
      </c>
      <c r="B465" s="77" t="s">
        <v>1916</v>
      </c>
      <c r="C465" s="22" t="s">
        <v>132</v>
      </c>
      <c r="D465" s="22" t="s">
        <v>1917</v>
      </c>
      <c r="E465" s="81" t="s">
        <v>1918</v>
      </c>
      <c r="F465" s="22" t="s">
        <v>1919</v>
      </c>
      <c r="G465" s="22" t="s">
        <v>1920</v>
      </c>
      <c r="H465" s="22" t="s">
        <v>1915</v>
      </c>
      <c r="I465" s="40" t="s">
        <v>1904</v>
      </c>
      <c r="J465" s="72">
        <v>26</v>
      </c>
      <c r="K465" s="72">
        <v>0</v>
      </c>
      <c r="L465" s="72">
        <v>0</v>
      </c>
      <c r="M465" s="72">
        <v>0</v>
      </c>
      <c r="N465" s="73">
        <v>0</v>
      </c>
      <c r="O465" s="73">
        <v>0</v>
      </c>
      <c r="P465" s="2">
        <f t="shared" si="7"/>
        <v>26</v>
      </c>
    </row>
    <row r="466" spans="1:16" ht="24.75" customHeight="1">
      <c r="A466" s="39">
        <v>465</v>
      </c>
      <c r="B466" s="82">
        <v>51842</v>
      </c>
      <c r="C466" s="22" t="s">
        <v>1890</v>
      </c>
      <c r="D466" s="22" t="s">
        <v>1905</v>
      </c>
      <c r="E466" s="81" t="s">
        <v>1921</v>
      </c>
      <c r="F466" s="22" t="s">
        <v>1922</v>
      </c>
      <c r="G466" s="22" t="s">
        <v>1923</v>
      </c>
      <c r="H466" s="22" t="s">
        <v>1909</v>
      </c>
      <c r="I466" s="40" t="s">
        <v>1904</v>
      </c>
      <c r="J466" s="5">
        <v>32</v>
      </c>
      <c r="K466" s="5">
        <v>22</v>
      </c>
      <c r="L466" s="5">
        <v>14</v>
      </c>
      <c r="M466" s="5">
        <v>12</v>
      </c>
      <c r="N466" s="5">
        <v>11</v>
      </c>
      <c r="O466" s="5">
        <v>0</v>
      </c>
      <c r="P466" s="2">
        <f t="shared" si="7"/>
        <v>91</v>
      </c>
    </row>
    <row r="467" spans="1:16" ht="24.75" customHeight="1">
      <c r="A467" s="39">
        <v>466</v>
      </c>
      <c r="B467" s="83" t="s">
        <v>1924</v>
      </c>
      <c r="C467" s="22" t="s">
        <v>132</v>
      </c>
      <c r="D467" s="22" t="s">
        <v>1925</v>
      </c>
      <c r="E467" s="84" t="s">
        <v>1926</v>
      </c>
      <c r="F467" s="22" t="s">
        <v>1927</v>
      </c>
      <c r="G467" s="22" t="s">
        <v>1915</v>
      </c>
      <c r="H467" s="22" t="s">
        <v>1915</v>
      </c>
      <c r="I467" s="40" t="s">
        <v>1904</v>
      </c>
      <c r="J467" s="5">
        <v>28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2">
        <f t="shared" si="7"/>
        <v>28</v>
      </c>
    </row>
    <row r="468" spans="1:16" ht="24.75" customHeight="1">
      <c r="A468" s="39">
        <v>467</v>
      </c>
      <c r="B468" s="83" t="s">
        <v>1928</v>
      </c>
      <c r="C468" s="22" t="s">
        <v>132</v>
      </c>
      <c r="D468" s="22" t="s">
        <v>1929</v>
      </c>
      <c r="E468" s="85" t="s">
        <v>1930</v>
      </c>
      <c r="F468" s="22" t="s">
        <v>1931</v>
      </c>
      <c r="G468" s="22" t="s">
        <v>1932</v>
      </c>
      <c r="H468" s="22" t="s">
        <v>1915</v>
      </c>
      <c r="I468" s="40" t="s">
        <v>1904</v>
      </c>
      <c r="J468" s="5">
        <v>31</v>
      </c>
      <c r="K468" s="5">
        <v>37</v>
      </c>
      <c r="L468" s="5">
        <v>0</v>
      </c>
      <c r="M468" s="5">
        <v>0</v>
      </c>
      <c r="N468" s="5">
        <v>0</v>
      </c>
      <c r="O468" s="5">
        <v>0</v>
      </c>
      <c r="P468" s="2">
        <f t="shared" si="7"/>
        <v>68</v>
      </c>
    </row>
    <row r="469" spans="1:16" ht="24.75" customHeight="1">
      <c r="A469" s="39">
        <v>468</v>
      </c>
      <c r="B469" s="86" t="s">
        <v>1933</v>
      </c>
      <c r="C469" s="16" t="s">
        <v>132</v>
      </c>
      <c r="D469" s="87" t="s">
        <v>1934</v>
      </c>
      <c r="E469" s="56" t="s">
        <v>1935</v>
      </c>
      <c r="F469" s="42" t="s">
        <v>1936</v>
      </c>
      <c r="G469" s="22" t="s">
        <v>1937</v>
      </c>
      <c r="H469" s="22" t="s">
        <v>1903</v>
      </c>
      <c r="I469" s="40" t="s">
        <v>1904</v>
      </c>
      <c r="J469" s="5">
        <v>14</v>
      </c>
      <c r="K469" s="5">
        <v>23</v>
      </c>
      <c r="L469" s="5">
        <v>8</v>
      </c>
      <c r="M469" s="70">
        <v>0</v>
      </c>
      <c r="N469" s="5">
        <v>0</v>
      </c>
      <c r="O469" s="5">
        <v>0</v>
      </c>
      <c r="P469" s="2">
        <f t="shared" si="7"/>
        <v>45</v>
      </c>
    </row>
    <row r="470" spans="1:16" ht="24.75" customHeight="1">
      <c r="A470" s="39">
        <v>469</v>
      </c>
      <c r="B470" s="86" t="s">
        <v>1938</v>
      </c>
      <c r="C470" s="16" t="s">
        <v>132</v>
      </c>
      <c r="D470" s="87" t="s">
        <v>1939</v>
      </c>
      <c r="E470" s="56" t="s">
        <v>1935</v>
      </c>
      <c r="F470" s="42" t="s">
        <v>1940</v>
      </c>
      <c r="G470" s="22" t="s">
        <v>1941</v>
      </c>
      <c r="H470" s="22" t="s">
        <v>1903</v>
      </c>
      <c r="I470" s="40" t="s">
        <v>1904</v>
      </c>
      <c r="J470" s="5">
        <v>10</v>
      </c>
      <c r="K470" s="5">
        <v>3</v>
      </c>
      <c r="L470" s="5">
        <v>1</v>
      </c>
      <c r="M470" s="70">
        <v>0</v>
      </c>
      <c r="N470" s="5">
        <v>0</v>
      </c>
      <c r="O470" s="5">
        <v>0</v>
      </c>
      <c r="P470" s="2">
        <f t="shared" si="7"/>
        <v>14</v>
      </c>
    </row>
    <row r="471" spans="1:16" ht="24.75" customHeight="1">
      <c r="A471" s="39">
        <v>470</v>
      </c>
      <c r="B471" s="86" t="s">
        <v>1942</v>
      </c>
      <c r="C471" s="16" t="s">
        <v>132</v>
      </c>
      <c r="D471" s="87" t="s">
        <v>1943</v>
      </c>
      <c r="E471" s="56" t="s">
        <v>1935</v>
      </c>
      <c r="F471" s="42" t="s">
        <v>1944</v>
      </c>
      <c r="G471" s="22" t="s">
        <v>1902</v>
      </c>
      <c r="H471" s="22" t="s">
        <v>1903</v>
      </c>
      <c r="I471" s="40" t="s">
        <v>1904</v>
      </c>
      <c r="J471" s="5">
        <v>24</v>
      </c>
      <c r="K471" s="5">
        <v>12</v>
      </c>
      <c r="L471" s="5">
        <f ca="1">-L471</f>
        <v>0</v>
      </c>
      <c r="M471" s="70">
        <v>0</v>
      </c>
      <c r="N471" s="5">
        <v>0</v>
      </c>
      <c r="O471" s="5">
        <v>0</v>
      </c>
      <c r="P471" s="2">
        <f t="shared" ca="1" si="7"/>
        <v>151</v>
      </c>
    </row>
    <row r="472" spans="1:16" ht="24.75" customHeight="1">
      <c r="A472" s="39">
        <v>471</v>
      </c>
      <c r="B472" s="86" t="s">
        <v>1945</v>
      </c>
      <c r="C472" s="16" t="s">
        <v>132</v>
      </c>
      <c r="D472" s="87" t="s">
        <v>1946</v>
      </c>
      <c r="E472" s="56" t="s">
        <v>1935</v>
      </c>
      <c r="F472" s="42" t="s">
        <v>1947</v>
      </c>
      <c r="G472" s="22" t="s">
        <v>1937</v>
      </c>
      <c r="H472" s="22" t="s">
        <v>1903</v>
      </c>
      <c r="I472" s="40" t="s">
        <v>1904</v>
      </c>
      <c r="J472" s="5">
        <v>24</v>
      </c>
      <c r="K472" s="5">
        <v>12</v>
      </c>
      <c r="L472" s="5">
        <v>9</v>
      </c>
      <c r="M472" s="70">
        <v>0</v>
      </c>
      <c r="N472" s="5">
        <v>0</v>
      </c>
      <c r="O472" s="5">
        <v>0</v>
      </c>
      <c r="P472" s="2">
        <f t="shared" si="7"/>
        <v>45</v>
      </c>
    </row>
    <row r="473" spans="1:16" ht="24.75" customHeight="1">
      <c r="A473" s="39">
        <v>472</v>
      </c>
      <c r="B473" s="86" t="s">
        <v>1948</v>
      </c>
      <c r="C473" s="16" t="s">
        <v>132</v>
      </c>
      <c r="D473" s="87" t="s">
        <v>1949</v>
      </c>
      <c r="E473" s="56" t="s">
        <v>1935</v>
      </c>
      <c r="F473" s="42" t="s">
        <v>1950</v>
      </c>
      <c r="G473" s="22" t="s">
        <v>1937</v>
      </c>
      <c r="H473" s="22" t="s">
        <v>1903</v>
      </c>
      <c r="I473" s="40" t="s">
        <v>1904</v>
      </c>
      <c r="J473" s="5">
        <v>19</v>
      </c>
      <c r="K473" s="5">
        <v>17</v>
      </c>
      <c r="L473" s="5">
        <v>4</v>
      </c>
      <c r="M473" s="70">
        <v>0</v>
      </c>
      <c r="N473" s="5">
        <v>0</v>
      </c>
      <c r="O473" s="5">
        <v>0</v>
      </c>
      <c r="P473" s="2">
        <f t="shared" si="7"/>
        <v>40</v>
      </c>
    </row>
    <row r="474" spans="1:16" ht="24.75" customHeight="1">
      <c r="A474" s="39">
        <v>473</v>
      </c>
      <c r="B474" s="86" t="s">
        <v>1951</v>
      </c>
      <c r="C474" s="16" t="s">
        <v>132</v>
      </c>
      <c r="D474" s="87" t="s">
        <v>1952</v>
      </c>
      <c r="E474" s="56" t="s">
        <v>1935</v>
      </c>
      <c r="F474" s="42" t="s">
        <v>1953</v>
      </c>
      <c r="G474" s="22" t="s">
        <v>1954</v>
      </c>
      <c r="H474" s="22" t="s">
        <v>1903</v>
      </c>
      <c r="I474" s="40" t="s">
        <v>1904</v>
      </c>
      <c r="J474" s="5">
        <v>8</v>
      </c>
      <c r="K474" s="5">
        <v>3</v>
      </c>
      <c r="L474" s="5">
        <v>1</v>
      </c>
      <c r="M474" s="70">
        <v>0</v>
      </c>
      <c r="N474" s="5">
        <v>0</v>
      </c>
      <c r="O474" s="5">
        <v>0</v>
      </c>
      <c r="P474" s="2">
        <f t="shared" si="7"/>
        <v>12</v>
      </c>
    </row>
    <row r="475" spans="1:16" ht="24.75" customHeight="1">
      <c r="A475" s="39">
        <v>474</v>
      </c>
      <c r="B475" s="86" t="s">
        <v>1955</v>
      </c>
      <c r="C475" s="16" t="s">
        <v>132</v>
      </c>
      <c r="D475" s="87" t="s">
        <v>1956</v>
      </c>
      <c r="E475" s="56" t="s">
        <v>1935</v>
      </c>
      <c r="F475" s="42" t="s">
        <v>1957</v>
      </c>
      <c r="G475" s="22" t="s">
        <v>1958</v>
      </c>
      <c r="H475" s="22" t="s">
        <v>1904</v>
      </c>
      <c r="I475" s="40" t="s">
        <v>1904</v>
      </c>
      <c r="J475" s="5">
        <v>16</v>
      </c>
      <c r="K475" s="5">
        <v>27</v>
      </c>
      <c r="L475" s="5">
        <v>8</v>
      </c>
      <c r="M475" s="70">
        <v>0</v>
      </c>
      <c r="N475" s="5">
        <v>0</v>
      </c>
      <c r="O475" s="5">
        <v>0</v>
      </c>
      <c r="P475" s="2">
        <f t="shared" si="7"/>
        <v>51</v>
      </c>
    </row>
    <row r="476" spans="1:16" ht="24.75" customHeight="1">
      <c r="A476" s="39">
        <v>475</v>
      </c>
      <c r="B476" s="86" t="s">
        <v>1959</v>
      </c>
      <c r="C476" s="16" t="s">
        <v>132</v>
      </c>
      <c r="D476" s="87" t="s">
        <v>1960</v>
      </c>
      <c r="E476" s="56" t="s">
        <v>1935</v>
      </c>
      <c r="F476" s="42" t="s">
        <v>1961</v>
      </c>
      <c r="G476" s="22" t="s">
        <v>1962</v>
      </c>
      <c r="H476" s="22" t="s">
        <v>1904</v>
      </c>
      <c r="I476" s="40" t="s">
        <v>1904</v>
      </c>
      <c r="J476" s="5">
        <v>2</v>
      </c>
      <c r="K476" s="5">
        <v>0</v>
      </c>
      <c r="L476" s="5">
        <v>0</v>
      </c>
      <c r="M476" s="70">
        <v>0</v>
      </c>
      <c r="N476" s="5">
        <v>0</v>
      </c>
      <c r="O476" s="5">
        <v>0</v>
      </c>
      <c r="P476" s="2">
        <f t="shared" si="7"/>
        <v>2</v>
      </c>
    </row>
    <row r="477" spans="1:16" ht="24.75" customHeight="1">
      <c r="A477" s="39">
        <v>476</v>
      </c>
      <c r="B477" s="42" t="s">
        <v>1963</v>
      </c>
      <c r="C477" s="16" t="s">
        <v>132</v>
      </c>
      <c r="D477" s="87" t="s">
        <v>1964</v>
      </c>
      <c r="E477" s="56" t="s">
        <v>1935</v>
      </c>
      <c r="F477" s="42" t="s">
        <v>1965</v>
      </c>
      <c r="G477" s="22" t="s">
        <v>1937</v>
      </c>
      <c r="H477" s="22" t="s">
        <v>1903</v>
      </c>
      <c r="I477" s="40" t="s">
        <v>1904</v>
      </c>
      <c r="J477" s="5">
        <v>1</v>
      </c>
      <c r="K477" s="5">
        <v>4</v>
      </c>
      <c r="L477" s="5">
        <v>4</v>
      </c>
      <c r="M477" s="70">
        <v>0</v>
      </c>
      <c r="N477" s="5">
        <v>0</v>
      </c>
      <c r="O477" s="5">
        <v>0</v>
      </c>
      <c r="P477" s="2">
        <f t="shared" si="7"/>
        <v>9</v>
      </c>
    </row>
    <row r="478" spans="1:16" ht="24.75" customHeight="1">
      <c r="A478" s="39">
        <v>477</v>
      </c>
      <c r="B478" s="86" t="s">
        <v>1966</v>
      </c>
      <c r="C478" s="16" t="s">
        <v>132</v>
      </c>
      <c r="D478" s="87" t="s">
        <v>1967</v>
      </c>
      <c r="E478" s="56" t="s">
        <v>1935</v>
      </c>
      <c r="F478" s="42" t="s">
        <v>1968</v>
      </c>
      <c r="G478" s="22" t="s">
        <v>1937</v>
      </c>
      <c r="H478" s="22" t="s">
        <v>1903</v>
      </c>
      <c r="I478" s="40" t="s">
        <v>1904</v>
      </c>
      <c r="J478" s="5">
        <v>22</v>
      </c>
      <c r="K478" s="5">
        <v>14</v>
      </c>
      <c r="L478" s="5">
        <v>5</v>
      </c>
      <c r="M478" s="70">
        <v>0</v>
      </c>
      <c r="N478" s="5">
        <v>0</v>
      </c>
      <c r="O478" s="5">
        <v>0</v>
      </c>
      <c r="P478" s="2">
        <f t="shared" ref="P478:P479" si="8">SUM(J478:O478)</f>
        <v>41</v>
      </c>
    </row>
    <row r="479" spans="1:16" ht="24.75" customHeight="1">
      <c r="A479" s="39">
        <v>478</v>
      </c>
      <c r="B479" s="86" t="s">
        <v>1969</v>
      </c>
      <c r="C479" s="16" t="s">
        <v>132</v>
      </c>
      <c r="D479" s="22" t="s">
        <v>1970</v>
      </c>
      <c r="E479" s="56" t="s">
        <v>1935</v>
      </c>
      <c r="F479" s="42" t="s">
        <v>1971</v>
      </c>
      <c r="G479" s="22" t="s">
        <v>1902</v>
      </c>
      <c r="H479" s="22" t="s">
        <v>1903</v>
      </c>
      <c r="I479" s="40" t="s">
        <v>1904</v>
      </c>
      <c r="J479" s="5">
        <v>15</v>
      </c>
      <c r="K479" s="5">
        <v>15</v>
      </c>
      <c r="L479" s="5">
        <v>23</v>
      </c>
      <c r="M479" s="70">
        <v>0</v>
      </c>
      <c r="N479" s="5">
        <v>0</v>
      </c>
      <c r="O479" s="5">
        <v>0</v>
      </c>
      <c r="P479" s="2">
        <f t="shared" si="8"/>
        <v>53</v>
      </c>
    </row>
  </sheetData>
  <autoFilter ref="A1:P480"/>
  <conditionalFormatting sqref="A1">
    <cfRule type="duplicateValues" dxfId="14" priority="2"/>
  </conditionalFormatting>
  <conditionalFormatting sqref="F1:H1">
    <cfRule type="duplicateValues" dxfId="13" priority="3"/>
  </conditionalFormatting>
  <conditionalFormatting sqref="B478:B479 B475:B476 B469:B473">
    <cfRule type="duplicateValues" dxfId="12" priority="4"/>
  </conditionalFormatting>
  <conditionalFormatting sqref="B478:B479 B475:B476 B469:B473">
    <cfRule type="duplicateValues" dxfId="11" priority="5"/>
    <cfRule type="duplicateValues" dxfId="10" priority="6"/>
  </conditionalFormatting>
  <conditionalFormatting sqref="B474">
    <cfRule type="duplicateValues" dxfId="9" priority="7"/>
  </conditionalFormatting>
  <conditionalFormatting sqref="B474">
    <cfRule type="duplicateValues" dxfId="8" priority="8"/>
    <cfRule type="duplicateValues" dxfId="7" priority="9"/>
  </conditionalFormatting>
  <conditionalFormatting sqref="B477">
    <cfRule type="duplicateValues" dxfId="6" priority="10"/>
  </conditionalFormatting>
  <conditionalFormatting sqref="B477">
    <cfRule type="duplicateValues" dxfId="5" priority="11"/>
    <cfRule type="duplicateValues" dxfId="4" priority="12"/>
  </conditionalFormatting>
  <conditionalFormatting sqref="D457:D458">
    <cfRule type="duplicateValues" dxfId="3" priority="190"/>
  </conditionalFormatting>
  <conditionalFormatting sqref="B462:B468 B459 B1:B456">
    <cfRule type="duplicateValues" dxfId="2" priority="218"/>
  </conditionalFormatting>
  <conditionalFormatting sqref="B1:B479">
    <cfRule type="duplicateValues" dxfId="1" priority="222"/>
  </conditionalFormatting>
  <pageMargins left="0.2" right="0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workbookViewId="0"/>
  </sheetViews>
  <sheetFormatPr defaultRowHeight="31.5" customHeight="1"/>
  <cols>
    <col min="1" max="1" width="4" bestFit="1" customWidth="1"/>
    <col min="2" max="2" width="8.42578125" bestFit="1" customWidth="1"/>
    <col min="3" max="3" width="6" hidden="1" customWidth="1"/>
    <col min="4" max="4" width="40" hidden="1" customWidth="1"/>
    <col min="5" max="5" width="18.42578125" hidden="1" customWidth="1"/>
    <col min="6" max="6" width="11.42578125" hidden="1" customWidth="1"/>
    <col min="7" max="7" width="11.85546875" hidden="1" customWidth="1"/>
    <col min="9" max="10" width="7" bestFit="1" customWidth="1"/>
  </cols>
  <sheetData>
    <row r="1" spans="1:10" ht="31.5" customHeight="1">
      <c r="A1" s="88" t="s">
        <v>105</v>
      </c>
      <c r="B1" s="88" t="s">
        <v>1972</v>
      </c>
      <c r="C1" s="88" t="s">
        <v>82</v>
      </c>
      <c r="D1" s="89" t="s">
        <v>1973</v>
      </c>
      <c r="E1" s="89" t="s">
        <v>110</v>
      </c>
      <c r="F1" s="89" t="s">
        <v>111</v>
      </c>
      <c r="G1" s="89" t="s">
        <v>112</v>
      </c>
      <c r="H1" s="88" t="s">
        <v>113</v>
      </c>
      <c r="I1" s="90" t="s">
        <v>86</v>
      </c>
      <c r="J1" s="90" t="s">
        <v>87</v>
      </c>
    </row>
    <row r="2" spans="1:10" ht="31.5" customHeight="1">
      <c r="A2" s="91">
        <v>1</v>
      </c>
      <c r="B2" s="91" t="s">
        <v>1974</v>
      </c>
      <c r="C2" s="91" t="s">
        <v>11</v>
      </c>
      <c r="D2" s="45" t="s">
        <v>1975</v>
      </c>
      <c r="E2" s="45" t="s">
        <v>1976</v>
      </c>
      <c r="F2" s="45" t="s">
        <v>1977</v>
      </c>
      <c r="G2" s="45" t="s">
        <v>1978</v>
      </c>
      <c r="H2" s="91" t="s">
        <v>100</v>
      </c>
      <c r="I2" s="92">
        <v>45</v>
      </c>
      <c r="J2" s="92">
        <v>11</v>
      </c>
    </row>
    <row r="3" spans="1:10" ht="31.5" customHeight="1">
      <c r="A3" s="91">
        <v>2</v>
      </c>
      <c r="B3" s="91" t="s">
        <v>1979</v>
      </c>
      <c r="C3" s="91" t="s">
        <v>11</v>
      </c>
      <c r="D3" s="45" t="s">
        <v>1975</v>
      </c>
      <c r="E3" s="45" t="s">
        <v>1980</v>
      </c>
      <c r="F3" s="45" t="s">
        <v>1977</v>
      </c>
      <c r="G3" s="45" t="s">
        <v>1978</v>
      </c>
      <c r="H3" s="91" t="s">
        <v>100</v>
      </c>
      <c r="I3" s="93">
        <v>90</v>
      </c>
      <c r="J3" s="93">
        <v>27</v>
      </c>
    </row>
    <row r="4" spans="1:10" ht="31.5" customHeight="1">
      <c r="A4" s="91">
        <v>3</v>
      </c>
      <c r="B4" s="91" t="s">
        <v>1981</v>
      </c>
      <c r="C4" s="91" t="s">
        <v>11</v>
      </c>
      <c r="D4" s="45" t="s">
        <v>1975</v>
      </c>
      <c r="E4" s="45" t="s">
        <v>1982</v>
      </c>
      <c r="F4" s="45" t="s">
        <v>1978</v>
      </c>
      <c r="G4" s="45" t="s">
        <v>1978</v>
      </c>
      <c r="H4" s="91" t="s">
        <v>100</v>
      </c>
      <c r="I4" s="92">
        <v>120</v>
      </c>
      <c r="J4" s="92">
        <v>40</v>
      </c>
    </row>
    <row r="5" spans="1:10" ht="31.5" customHeight="1">
      <c r="A5" s="91">
        <v>4</v>
      </c>
      <c r="B5" s="91" t="s">
        <v>1983</v>
      </c>
      <c r="C5" s="91" t="s">
        <v>11</v>
      </c>
      <c r="D5" s="45" t="s">
        <v>1984</v>
      </c>
      <c r="E5" s="45" t="s">
        <v>1985</v>
      </c>
      <c r="F5" s="45" t="s">
        <v>1986</v>
      </c>
      <c r="G5" s="45" t="s">
        <v>1987</v>
      </c>
      <c r="H5" s="91" t="s">
        <v>1988</v>
      </c>
      <c r="I5" s="93">
        <v>140</v>
      </c>
      <c r="J5" s="93">
        <v>60</v>
      </c>
    </row>
    <row r="6" spans="1:10" ht="31.5" customHeight="1">
      <c r="A6" s="91">
        <v>5</v>
      </c>
      <c r="B6" s="91" t="s">
        <v>1989</v>
      </c>
      <c r="C6" s="91" t="s">
        <v>11</v>
      </c>
      <c r="D6" s="45" t="s">
        <v>1984</v>
      </c>
      <c r="E6" s="45" t="s">
        <v>1990</v>
      </c>
      <c r="F6" s="45" t="s">
        <v>1991</v>
      </c>
      <c r="G6" s="45" t="s">
        <v>1988</v>
      </c>
      <c r="H6" s="91" t="s">
        <v>1988</v>
      </c>
      <c r="I6" s="93">
        <v>42</v>
      </c>
      <c r="J6" s="93">
        <v>51</v>
      </c>
    </row>
    <row r="7" spans="1:10" ht="31.5" customHeight="1">
      <c r="A7" s="91">
        <v>6</v>
      </c>
      <c r="B7" s="91" t="s">
        <v>1992</v>
      </c>
      <c r="C7" s="91" t="s">
        <v>11</v>
      </c>
      <c r="D7" s="45" t="s">
        <v>1993</v>
      </c>
      <c r="E7" s="45" t="s">
        <v>1994</v>
      </c>
      <c r="F7" s="45" t="s">
        <v>1995</v>
      </c>
      <c r="G7" s="45" t="s">
        <v>1996</v>
      </c>
      <c r="H7" s="91" t="s">
        <v>1996</v>
      </c>
      <c r="I7" s="93">
        <v>164</v>
      </c>
      <c r="J7" s="93">
        <v>50</v>
      </c>
    </row>
    <row r="8" spans="1:10" ht="31.5" customHeight="1">
      <c r="A8" s="91">
        <v>7</v>
      </c>
      <c r="B8" s="91" t="s">
        <v>1997</v>
      </c>
      <c r="C8" s="91" t="s">
        <v>11</v>
      </c>
      <c r="D8" s="45" t="s">
        <v>1998</v>
      </c>
      <c r="E8" s="45" t="s">
        <v>1999</v>
      </c>
      <c r="F8" s="45" t="s">
        <v>2000</v>
      </c>
      <c r="G8" s="45" t="s">
        <v>2000</v>
      </c>
      <c r="H8" s="91" t="s">
        <v>2001</v>
      </c>
      <c r="I8" s="93">
        <v>99</v>
      </c>
      <c r="J8" s="93">
        <v>117</v>
      </c>
    </row>
    <row r="9" spans="1:10" ht="31.5" customHeight="1">
      <c r="A9" s="91">
        <v>8</v>
      </c>
      <c r="B9" s="91" t="s">
        <v>2002</v>
      </c>
      <c r="C9" s="91" t="s">
        <v>11</v>
      </c>
      <c r="D9" s="45" t="s">
        <v>1998</v>
      </c>
      <c r="E9" s="45" t="s">
        <v>2003</v>
      </c>
      <c r="F9" s="45" t="s">
        <v>2004</v>
      </c>
      <c r="G9" s="45" t="s">
        <v>92</v>
      </c>
      <c r="H9" s="91" t="s">
        <v>92</v>
      </c>
      <c r="I9" s="93">
        <v>92</v>
      </c>
      <c r="J9" s="93">
        <v>164</v>
      </c>
    </row>
    <row r="10" spans="1:10" ht="31.5" customHeight="1">
      <c r="A10" s="91">
        <v>9</v>
      </c>
      <c r="B10" s="91" t="s">
        <v>2005</v>
      </c>
      <c r="C10" s="91" t="s">
        <v>11</v>
      </c>
      <c r="D10" s="45" t="s">
        <v>2006</v>
      </c>
      <c r="E10" s="45" t="s">
        <v>2007</v>
      </c>
      <c r="F10" s="45" t="s">
        <v>2008</v>
      </c>
      <c r="G10" s="45" t="s">
        <v>100</v>
      </c>
      <c r="H10" s="91" t="s">
        <v>100</v>
      </c>
      <c r="I10" s="93">
        <v>31</v>
      </c>
      <c r="J10" s="93">
        <v>34</v>
      </c>
    </row>
    <row r="11" spans="1:10" ht="31.5" customHeight="1">
      <c r="A11" s="91">
        <v>10</v>
      </c>
      <c r="B11" s="91" t="s">
        <v>2009</v>
      </c>
      <c r="C11" s="91" t="s">
        <v>11</v>
      </c>
      <c r="D11" s="45" t="s">
        <v>2006</v>
      </c>
      <c r="E11" s="94" t="s">
        <v>2010</v>
      </c>
      <c r="F11" s="45" t="s">
        <v>2010</v>
      </c>
      <c r="G11" s="45" t="s">
        <v>100</v>
      </c>
      <c r="H11" s="91" t="s">
        <v>100</v>
      </c>
      <c r="I11" s="93">
        <v>0</v>
      </c>
      <c r="J11" s="93">
        <v>0</v>
      </c>
    </row>
    <row r="12" spans="1:10" ht="31.5" customHeight="1">
      <c r="A12" s="91">
        <v>11</v>
      </c>
      <c r="B12" s="91" t="s">
        <v>2011</v>
      </c>
      <c r="C12" s="91" t="s">
        <v>11</v>
      </c>
      <c r="D12" s="45" t="s">
        <v>2012</v>
      </c>
      <c r="E12" s="45" t="s">
        <v>2013</v>
      </c>
      <c r="F12" s="45" t="s">
        <v>2013</v>
      </c>
      <c r="G12" s="45" t="s">
        <v>2000</v>
      </c>
      <c r="H12" s="91" t="s">
        <v>2001</v>
      </c>
      <c r="I12" s="93">
        <v>57</v>
      </c>
      <c r="J12" s="93">
        <v>70</v>
      </c>
    </row>
    <row r="13" spans="1:10" ht="31.5" customHeight="1">
      <c r="A13" s="91">
        <v>12</v>
      </c>
      <c r="B13" s="91" t="s">
        <v>2014</v>
      </c>
      <c r="C13" s="91" t="s">
        <v>11</v>
      </c>
      <c r="D13" s="45" t="s">
        <v>2015</v>
      </c>
      <c r="E13" s="45" t="s">
        <v>2016</v>
      </c>
      <c r="F13" s="45" t="s">
        <v>2017</v>
      </c>
      <c r="G13" s="45" t="s">
        <v>2018</v>
      </c>
      <c r="H13" s="91" t="s">
        <v>2001</v>
      </c>
      <c r="I13" s="93">
        <v>77</v>
      </c>
      <c r="J13" s="93">
        <v>10</v>
      </c>
    </row>
    <row r="14" spans="1:10" ht="31.5" customHeight="1">
      <c r="A14" s="91">
        <v>13</v>
      </c>
      <c r="B14" s="91" t="s">
        <v>2019</v>
      </c>
      <c r="C14" s="91" t="s">
        <v>11</v>
      </c>
      <c r="D14" s="45" t="s">
        <v>2020</v>
      </c>
      <c r="E14" s="45" t="s">
        <v>2021</v>
      </c>
      <c r="F14" s="45" t="s">
        <v>2022</v>
      </c>
      <c r="G14" s="45" t="s">
        <v>2023</v>
      </c>
      <c r="H14" s="91" t="s">
        <v>2023</v>
      </c>
      <c r="I14" s="93">
        <v>120</v>
      </c>
      <c r="J14" s="93">
        <v>0</v>
      </c>
    </row>
    <row r="15" spans="1:10" ht="31.5" customHeight="1">
      <c r="A15" s="91">
        <v>14</v>
      </c>
      <c r="B15" s="91" t="s">
        <v>2024</v>
      </c>
      <c r="C15" s="91" t="s">
        <v>11</v>
      </c>
      <c r="D15" s="45" t="s">
        <v>2020</v>
      </c>
      <c r="E15" s="45" t="s">
        <v>2025</v>
      </c>
      <c r="F15" s="45" t="s">
        <v>2026</v>
      </c>
      <c r="G15" s="45" t="s">
        <v>2023</v>
      </c>
      <c r="H15" s="91" t="s">
        <v>2023</v>
      </c>
      <c r="I15" s="93">
        <v>91</v>
      </c>
      <c r="J15" s="93">
        <v>15</v>
      </c>
    </row>
    <row r="16" spans="1:10" ht="31.5" customHeight="1">
      <c r="A16" s="91">
        <v>15</v>
      </c>
      <c r="B16" s="91" t="s">
        <v>2027</v>
      </c>
      <c r="C16" s="91" t="s">
        <v>11</v>
      </c>
      <c r="D16" s="45" t="s">
        <v>2020</v>
      </c>
      <c r="E16" s="45" t="s">
        <v>2028</v>
      </c>
      <c r="F16" s="45" t="s">
        <v>2029</v>
      </c>
      <c r="G16" s="45" t="s">
        <v>2023</v>
      </c>
      <c r="H16" s="91" t="s">
        <v>2023</v>
      </c>
      <c r="I16" s="93">
        <v>93</v>
      </c>
      <c r="J16" s="93">
        <v>3</v>
      </c>
    </row>
    <row r="17" spans="1:10" ht="31.5" customHeight="1">
      <c r="A17" s="91">
        <v>16</v>
      </c>
      <c r="B17" s="91" t="s">
        <v>2030</v>
      </c>
      <c r="C17" s="91" t="s">
        <v>11</v>
      </c>
      <c r="D17" s="45" t="s">
        <v>2031</v>
      </c>
      <c r="E17" s="45" t="s">
        <v>2032</v>
      </c>
      <c r="F17" s="45">
        <v>20</v>
      </c>
      <c r="G17" s="45" t="s">
        <v>97</v>
      </c>
      <c r="H17" s="91" t="s">
        <v>97</v>
      </c>
      <c r="I17" s="93">
        <v>189</v>
      </c>
      <c r="J17" s="93">
        <v>11</v>
      </c>
    </row>
    <row r="18" spans="1:10" ht="31.5" customHeight="1">
      <c r="A18" s="91">
        <v>17</v>
      </c>
      <c r="B18" s="91" t="s">
        <v>2033</v>
      </c>
      <c r="C18" s="91" t="s">
        <v>11</v>
      </c>
      <c r="D18" s="45" t="s">
        <v>2034</v>
      </c>
      <c r="E18" s="45" t="s">
        <v>2035</v>
      </c>
      <c r="F18" s="45" t="s">
        <v>2036</v>
      </c>
      <c r="G18" s="45" t="s">
        <v>862</v>
      </c>
      <c r="H18" s="91" t="s">
        <v>2037</v>
      </c>
      <c r="I18" s="93">
        <v>57</v>
      </c>
      <c r="J18" s="93">
        <v>66</v>
      </c>
    </row>
    <row r="19" spans="1:10" ht="31.5" customHeight="1">
      <c r="A19" s="91">
        <v>18</v>
      </c>
      <c r="B19" s="91" t="s">
        <v>2038</v>
      </c>
      <c r="C19" s="91" t="s">
        <v>11</v>
      </c>
      <c r="D19" s="45" t="s">
        <v>2034</v>
      </c>
      <c r="E19" s="45" t="s">
        <v>2039</v>
      </c>
      <c r="F19" s="45" t="s">
        <v>2040</v>
      </c>
      <c r="G19" s="45" t="s">
        <v>77</v>
      </c>
      <c r="H19" s="91" t="s">
        <v>2037</v>
      </c>
      <c r="I19" s="93">
        <v>44</v>
      </c>
      <c r="J19" s="93">
        <v>16</v>
      </c>
    </row>
    <row r="20" spans="1:10" ht="31.5" customHeight="1">
      <c r="A20" s="91">
        <v>19</v>
      </c>
      <c r="B20" s="91" t="s">
        <v>2041</v>
      </c>
      <c r="C20" s="91" t="s">
        <v>11</v>
      </c>
      <c r="D20" s="45" t="s">
        <v>2034</v>
      </c>
      <c r="E20" s="45" t="s">
        <v>2042</v>
      </c>
      <c r="F20" s="45" t="s">
        <v>2043</v>
      </c>
      <c r="G20" s="45" t="s">
        <v>77</v>
      </c>
      <c r="H20" s="91" t="s">
        <v>2037</v>
      </c>
      <c r="I20" s="95">
        <v>82</v>
      </c>
      <c r="J20" s="95">
        <v>8</v>
      </c>
    </row>
    <row r="21" spans="1:10" ht="31.5" customHeight="1">
      <c r="A21" s="91">
        <v>20</v>
      </c>
      <c r="B21" s="91" t="s">
        <v>2044</v>
      </c>
      <c r="C21" s="91" t="s">
        <v>11</v>
      </c>
      <c r="D21" s="45" t="s">
        <v>2034</v>
      </c>
      <c r="E21" s="45" t="s">
        <v>2045</v>
      </c>
      <c r="F21" s="45" t="s">
        <v>2040</v>
      </c>
      <c r="G21" s="45" t="s">
        <v>77</v>
      </c>
      <c r="H21" s="91" t="s">
        <v>2037</v>
      </c>
      <c r="I21" s="95">
        <v>27</v>
      </c>
      <c r="J21" s="95">
        <v>75</v>
      </c>
    </row>
    <row r="22" spans="1:10" ht="31.5" customHeight="1">
      <c r="A22" s="91">
        <v>21</v>
      </c>
      <c r="B22" s="91" t="s">
        <v>2046</v>
      </c>
      <c r="C22" s="91" t="s">
        <v>11</v>
      </c>
      <c r="D22" s="45" t="s">
        <v>2034</v>
      </c>
      <c r="E22" s="45" t="s">
        <v>2047</v>
      </c>
      <c r="F22" s="45" t="s">
        <v>2048</v>
      </c>
      <c r="G22" s="45" t="s">
        <v>862</v>
      </c>
      <c r="H22" s="91" t="s">
        <v>2037</v>
      </c>
      <c r="I22" s="95">
        <v>83</v>
      </c>
      <c r="J22" s="95">
        <v>10</v>
      </c>
    </row>
    <row r="23" spans="1:10" ht="31.5" customHeight="1">
      <c r="A23" s="91">
        <v>22</v>
      </c>
      <c r="B23" s="91" t="s">
        <v>2049</v>
      </c>
      <c r="C23" s="91" t="s">
        <v>11</v>
      </c>
      <c r="D23" s="45" t="s">
        <v>2034</v>
      </c>
      <c r="E23" s="45" t="s">
        <v>2050</v>
      </c>
      <c r="F23" s="45" t="s">
        <v>2051</v>
      </c>
      <c r="G23" s="45" t="s">
        <v>862</v>
      </c>
      <c r="H23" s="91" t="s">
        <v>2037</v>
      </c>
      <c r="I23" s="95">
        <v>27</v>
      </c>
      <c r="J23" s="95">
        <v>75</v>
      </c>
    </row>
    <row r="24" spans="1:10" ht="31.5" customHeight="1">
      <c r="A24" s="91">
        <v>23</v>
      </c>
      <c r="B24" s="91" t="s">
        <v>2052</v>
      </c>
      <c r="C24" s="91" t="s">
        <v>11</v>
      </c>
      <c r="D24" s="45" t="s">
        <v>2034</v>
      </c>
      <c r="E24" s="45" t="s">
        <v>2053</v>
      </c>
      <c r="F24" s="45" t="s">
        <v>2054</v>
      </c>
      <c r="G24" s="45" t="s">
        <v>1893</v>
      </c>
      <c r="H24" s="91" t="s">
        <v>2055</v>
      </c>
      <c r="I24" s="95">
        <v>43</v>
      </c>
      <c r="J24" s="95">
        <v>37</v>
      </c>
    </row>
    <row r="25" spans="1:10" ht="31.5" customHeight="1">
      <c r="A25" s="91">
        <v>24</v>
      </c>
      <c r="B25" s="91" t="s">
        <v>2056</v>
      </c>
      <c r="C25" s="91" t="s">
        <v>11</v>
      </c>
      <c r="D25" s="45" t="s">
        <v>2034</v>
      </c>
      <c r="E25" s="45" t="s">
        <v>2057</v>
      </c>
      <c r="F25" s="45" t="s">
        <v>1887</v>
      </c>
      <c r="G25" s="45" t="s">
        <v>1888</v>
      </c>
      <c r="H25" s="91" t="s">
        <v>2055</v>
      </c>
      <c r="I25" s="95">
        <v>45</v>
      </c>
      <c r="J25" s="95">
        <v>35</v>
      </c>
    </row>
    <row r="26" spans="1:10" ht="31.5" customHeight="1">
      <c r="A26" s="91">
        <v>25</v>
      </c>
      <c r="B26" s="91" t="s">
        <v>2058</v>
      </c>
      <c r="C26" s="91" t="s">
        <v>11</v>
      </c>
      <c r="D26" s="45" t="s">
        <v>2034</v>
      </c>
      <c r="E26" s="45" t="s">
        <v>2059</v>
      </c>
      <c r="F26" s="45" t="s">
        <v>2060</v>
      </c>
      <c r="G26" s="45" t="s">
        <v>1893</v>
      </c>
      <c r="H26" s="91" t="s">
        <v>2055</v>
      </c>
      <c r="I26" s="95">
        <v>94</v>
      </c>
      <c r="J26" s="95">
        <v>40</v>
      </c>
    </row>
    <row r="27" spans="1:10" ht="31.5" customHeight="1">
      <c r="A27" s="91">
        <v>26</v>
      </c>
      <c r="B27" s="91" t="s">
        <v>2061</v>
      </c>
      <c r="C27" s="91" t="s">
        <v>11</v>
      </c>
      <c r="D27" s="45" t="s">
        <v>2034</v>
      </c>
      <c r="E27" s="45" t="s">
        <v>2062</v>
      </c>
      <c r="F27" s="45" t="s">
        <v>1887</v>
      </c>
      <c r="G27" s="45" t="s">
        <v>1888</v>
      </c>
      <c r="H27" s="91" t="s">
        <v>2055</v>
      </c>
      <c r="I27" s="95">
        <v>36</v>
      </c>
      <c r="J27" s="95">
        <v>23</v>
      </c>
    </row>
    <row r="28" spans="1:10" ht="31.5" customHeight="1">
      <c r="A28" s="91">
        <v>27</v>
      </c>
      <c r="B28" s="91" t="s">
        <v>2063</v>
      </c>
      <c r="C28" s="91" t="s">
        <v>11</v>
      </c>
      <c r="D28" s="45" t="s">
        <v>2064</v>
      </c>
      <c r="E28" s="45" t="s">
        <v>2065</v>
      </c>
      <c r="F28" s="45" t="s">
        <v>2066</v>
      </c>
      <c r="G28" s="45" t="s">
        <v>2067</v>
      </c>
      <c r="H28" s="91" t="s">
        <v>101</v>
      </c>
      <c r="I28" s="93">
        <v>76</v>
      </c>
      <c r="J28" s="93">
        <v>5</v>
      </c>
    </row>
    <row r="29" spans="1:10" ht="31.5" customHeight="1">
      <c r="A29" s="91">
        <v>28</v>
      </c>
      <c r="B29" s="91" t="s">
        <v>2068</v>
      </c>
      <c r="C29" s="91" t="s">
        <v>11</v>
      </c>
      <c r="D29" s="45" t="s">
        <v>2069</v>
      </c>
      <c r="E29" s="45" t="s">
        <v>2070</v>
      </c>
      <c r="F29" s="45" t="s">
        <v>2071</v>
      </c>
      <c r="G29" s="45" t="s">
        <v>93</v>
      </c>
      <c r="H29" s="91" t="s">
        <v>93</v>
      </c>
      <c r="I29" s="93">
        <v>98</v>
      </c>
      <c r="J29" s="93">
        <v>67</v>
      </c>
    </row>
    <row r="30" spans="1:10" ht="31.5" customHeight="1">
      <c r="A30" s="91">
        <v>29</v>
      </c>
      <c r="B30" s="91" t="s">
        <v>2072</v>
      </c>
      <c r="C30" s="91" t="s">
        <v>11</v>
      </c>
      <c r="D30" s="45" t="s">
        <v>2073</v>
      </c>
      <c r="E30" s="45" t="s">
        <v>2074</v>
      </c>
      <c r="F30" s="45" t="s">
        <v>2075</v>
      </c>
      <c r="G30" s="45" t="s">
        <v>90</v>
      </c>
      <c r="H30" s="91" t="s">
        <v>90</v>
      </c>
      <c r="I30" s="93">
        <v>68</v>
      </c>
      <c r="J30" s="93">
        <v>6</v>
      </c>
    </row>
    <row r="31" spans="1:10" ht="31.5" customHeight="1">
      <c r="A31" s="91">
        <v>30</v>
      </c>
      <c r="B31" s="91" t="s">
        <v>2076</v>
      </c>
      <c r="C31" s="91" t="s">
        <v>11</v>
      </c>
      <c r="D31" s="45" t="s">
        <v>2077</v>
      </c>
      <c r="E31" s="45" t="s">
        <v>2078</v>
      </c>
      <c r="F31" s="45" t="s">
        <v>2079</v>
      </c>
      <c r="G31" s="45" t="s">
        <v>2080</v>
      </c>
      <c r="H31" s="91" t="s">
        <v>103</v>
      </c>
      <c r="I31" s="93">
        <v>65</v>
      </c>
      <c r="J31" s="93">
        <v>7</v>
      </c>
    </row>
    <row r="32" spans="1:10" ht="31.5" customHeight="1">
      <c r="A32" s="91">
        <v>31</v>
      </c>
      <c r="B32" s="91" t="s">
        <v>2081</v>
      </c>
      <c r="C32" s="91" t="s">
        <v>11</v>
      </c>
      <c r="D32" s="45" t="s">
        <v>2077</v>
      </c>
      <c r="E32" s="45" t="s">
        <v>2082</v>
      </c>
      <c r="F32" s="45" t="s">
        <v>2083</v>
      </c>
      <c r="G32" s="45" t="s">
        <v>1858</v>
      </c>
      <c r="H32" s="91" t="s">
        <v>103</v>
      </c>
      <c r="I32" s="93">
        <v>41</v>
      </c>
      <c r="J32" s="93">
        <v>44</v>
      </c>
    </row>
    <row r="33" spans="1:10" ht="31.5" customHeight="1">
      <c r="A33" s="91">
        <v>32</v>
      </c>
      <c r="B33" s="91" t="s">
        <v>2084</v>
      </c>
      <c r="C33" s="91" t="s">
        <v>11</v>
      </c>
      <c r="D33" s="45" t="s">
        <v>2085</v>
      </c>
      <c r="E33" s="45" t="s">
        <v>2086</v>
      </c>
      <c r="F33" s="45" t="s">
        <v>2087</v>
      </c>
      <c r="G33" s="45" t="s">
        <v>2088</v>
      </c>
      <c r="H33" s="91" t="s">
        <v>2037</v>
      </c>
      <c r="I33" s="58">
        <v>47</v>
      </c>
      <c r="J33" s="58">
        <v>14</v>
      </c>
    </row>
    <row r="34" spans="1:10" ht="31.5" customHeight="1">
      <c r="A34" s="91">
        <v>33</v>
      </c>
      <c r="B34" s="91" t="s">
        <v>2089</v>
      </c>
      <c r="C34" s="91" t="s">
        <v>11</v>
      </c>
      <c r="D34" s="45" t="s">
        <v>2090</v>
      </c>
      <c r="E34" s="45" t="s">
        <v>2091</v>
      </c>
      <c r="F34" s="45" t="s">
        <v>2092</v>
      </c>
      <c r="G34" s="45" t="s">
        <v>2092</v>
      </c>
      <c r="H34" s="91" t="s">
        <v>1996</v>
      </c>
      <c r="I34" s="93">
        <v>130</v>
      </c>
      <c r="J34" s="93">
        <v>26</v>
      </c>
    </row>
    <row r="35" spans="1:10" ht="31.5" customHeight="1">
      <c r="A35" s="91">
        <v>34</v>
      </c>
      <c r="B35" s="91" t="s">
        <v>2093</v>
      </c>
      <c r="C35" s="91" t="s">
        <v>11</v>
      </c>
      <c r="D35" s="45" t="s">
        <v>2094</v>
      </c>
      <c r="E35" s="45" t="s">
        <v>2095</v>
      </c>
      <c r="F35" s="45" t="s">
        <v>2096</v>
      </c>
      <c r="G35" s="45" t="s">
        <v>1903</v>
      </c>
      <c r="H35" s="91" t="s">
        <v>1904</v>
      </c>
      <c r="I35" s="93">
        <v>104</v>
      </c>
      <c r="J35" s="93">
        <v>7</v>
      </c>
    </row>
    <row r="36" spans="1:10" ht="31.5" customHeight="1">
      <c r="A36" s="91">
        <v>35</v>
      </c>
      <c r="B36" s="91" t="s">
        <v>2097</v>
      </c>
      <c r="C36" s="91" t="s">
        <v>11</v>
      </c>
      <c r="D36" s="45" t="s">
        <v>2098</v>
      </c>
      <c r="E36" s="45" t="s">
        <v>2099</v>
      </c>
      <c r="F36" s="45" t="s">
        <v>2100</v>
      </c>
      <c r="G36" s="45" t="s">
        <v>2100</v>
      </c>
      <c r="H36" s="91" t="s">
        <v>2100</v>
      </c>
      <c r="I36" s="93">
        <v>71</v>
      </c>
      <c r="J36" s="93">
        <v>4</v>
      </c>
    </row>
    <row r="37" spans="1:10" ht="31.5" customHeight="1">
      <c r="A37" s="91">
        <v>36</v>
      </c>
      <c r="B37" s="91" t="s">
        <v>2101</v>
      </c>
      <c r="C37" s="91" t="s">
        <v>11</v>
      </c>
      <c r="D37" s="45" t="s">
        <v>2102</v>
      </c>
      <c r="E37" s="45" t="s">
        <v>2103</v>
      </c>
      <c r="F37" s="45" t="s">
        <v>2103</v>
      </c>
      <c r="G37" s="45" t="s">
        <v>2104</v>
      </c>
      <c r="H37" s="91" t="s">
        <v>2105</v>
      </c>
      <c r="I37" s="93">
        <v>35</v>
      </c>
      <c r="J37" s="93">
        <v>17</v>
      </c>
    </row>
    <row r="38" spans="1:10" ht="31.5" customHeight="1">
      <c r="A38" s="91">
        <v>37</v>
      </c>
      <c r="B38" s="91" t="s">
        <v>2106</v>
      </c>
      <c r="C38" s="91" t="s">
        <v>11</v>
      </c>
      <c r="D38" s="45" t="s">
        <v>2107</v>
      </c>
      <c r="E38" s="45" t="s">
        <v>2108</v>
      </c>
      <c r="F38" s="45" t="s">
        <v>2109</v>
      </c>
      <c r="G38" s="45" t="s">
        <v>2110</v>
      </c>
      <c r="H38" s="91" t="s">
        <v>100</v>
      </c>
      <c r="I38" s="93">
        <v>85</v>
      </c>
      <c r="J38" s="93">
        <v>35</v>
      </c>
    </row>
    <row r="39" spans="1:10" ht="31.5" customHeight="1">
      <c r="A39" s="91">
        <v>38</v>
      </c>
      <c r="B39" s="91" t="s">
        <v>2111</v>
      </c>
      <c r="C39" s="91" t="s">
        <v>11</v>
      </c>
      <c r="D39" s="45" t="s">
        <v>2107</v>
      </c>
      <c r="E39" s="45" t="s">
        <v>2112</v>
      </c>
      <c r="F39" s="45" t="s">
        <v>2112</v>
      </c>
      <c r="G39" s="45" t="s">
        <v>2110</v>
      </c>
      <c r="H39" s="91" t="s">
        <v>100</v>
      </c>
      <c r="I39" s="93">
        <v>99</v>
      </c>
      <c r="J39" s="93">
        <v>22</v>
      </c>
    </row>
    <row r="40" spans="1:10" ht="31.5" customHeight="1">
      <c r="A40" s="91">
        <v>39</v>
      </c>
      <c r="B40" s="91" t="s">
        <v>2113</v>
      </c>
      <c r="C40" s="91" t="s">
        <v>11</v>
      </c>
      <c r="D40" s="45" t="s">
        <v>2114</v>
      </c>
      <c r="E40" s="45" t="s">
        <v>2115</v>
      </c>
      <c r="F40" s="45" t="s">
        <v>2116</v>
      </c>
      <c r="G40" s="45" t="s">
        <v>2117</v>
      </c>
      <c r="H40" s="91" t="s">
        <v>90</v>
      </c>
      <c r="I40" s="93">
        <v>44</v>
      </c>
      <c r="J40" s="93">
        <v>1</v>
      </c>
    </row>
    <row r="41" spans="1:10" ht="31.5" customHeight="1">
      <c r="A41" s="91">
        <v>40</v>
      </c>
      <c r="B41" s="91" t="s">
        <v>2118</v>
      </c>
      <c r="C41" s="91" t="s">
        <v>11</v>
      </c>
      <c r="D41" s="45" t="s">
        <v>2114</v>
      </c>
      <c r="E41" s="45" t="s">
        <v>2119</v>
      </c>
      <c r="F41" s="45" t="s">
        <v>2120</v>
      </c>
      <c r="G41" s="45" t="s">
        <v>2023</v>
      </c>
      <c r="H41" s="91" t="s">
        <v>2023</v>
      </c>
      <c r="I41" s="93">
        <v>14</v>
      </c>
      <c r="J41" s="93">
        <v>17</v>
      </c>
    </row>
    <row r="42" spans="1:10" ht="31.5" customHeight="1">
      <c r="A42" s="91">
        <v>41</v>
      </c>
      <c r="B42" s="91" t="s">
        <v>2121</v>
      </c>
      <c r="C42" s="91" t="s">
        <v>11</v>
      </c>
      <c r="D42" s="45" t="s">
        <v>2122</v>
      </c>
      <c r="E42" s="45" t="s">
        <v>2123</v>
      </c>
      <c r="F42" s="45" t="s">
        <v>2124</v>
      </c>
      <c r="G42" s="45" t="s">
        <v>2125</v>
      </c>
      <c r="H42" s="91" t="s">
        <v>100</v>
      </c>
      <c r="I42" s="93">
        <v>58</v>
      </c>
      <c r="J42" s="93">
        <v>30</v>
      </c>
    </row>
    <row r="43" spans="1:10" ht="31.5" customHeight="1">
      <c r="A43" s="91">
        <v>42</v>
      </c>
      <c r="B43" s="91" t="s">
        <v>2126</v>
      </c>
      <c r="C43" s="91" t="s">
        <v>11</v>
      </c>
      <c r="D43" s="45" t="s">
        <v>2127</v>
      </c>
      <c r="E43" s="45" t="s">
        <v>2128</v>
      </c>
      <c r="F43" s="45" t="s">
        <v>2129</v>
      </c>
      <c r="G43" s="45" t="s">
        <v>2130</v>
      </c>
      <c r="H43" s="91" t="s">
        <v>2130</v>
      </c>
      <c r="I43" s="93">
        <v>52</v>
      </c>
      <c r="J43" s="93">
        <v>0</v>
      </c>
    </row>
    <row r="44" spans="1:10" ht="31.5" customHeight="1">
      <c r="A44" s="91">
        <v>43</v>
      </c>
      <c r="B44" s="91" t="s">
        <v>2131</v>
      </c>
      <c r="C44" s="91" t="s">
        <v>11</v>
      </c>
      <c r="D44" s="45" t="s">
        <v>2127</v>
      </c>
      <c r="E44" s="45" t="s">
        <v>2132</v>
      </c>
      <c r="F44" s="45" t="s">
        <v>2133</v>
      </c>
      <c r="G44" s="45" t="s">
        <v>2130</v>
      </c>
      <c r="H44" s="91" t="s">
        <v>2130</v>
      </c>
      <c r="I44" s="93">
        <v>108</v>
      </c>
      <c r="J44" s="93">
        <v>0</v>
      </c>
    </row>
    <row r="45" spans="1:10" ht="31.5" customHeight="1">
      <c r="A45" s="91">
        <v>44</v>
      </c>
      <c r="B45" s="91" t="s">
        <v>2134</v>
      </c>
      <c r="C45" s="91" t="s">
        <v>11</v>
      </c>
      <c r="D45" s="45" t="s">
        <v>2135</v>
      </c>
      <c r="E45" s="45" t="s">
        <v>2136</v>
      </c>
      <c r="F45" s="45" t="s">
        <v>2137</v>
      </c>
      <c r="G45" s="45" t="s">
        <v>2138</v>
      </c>
      <c r="H45" s="91" t="s">
        <v>2139</v>
      </c>
      <c r="I45" s="93">
        <v>86</v>
      </c>
      <c r="J45" s="93">
        <v>0</v>
      </c>
    </row>
    <row r="46" spans="1:10" ht="31.5" customHeight="1">
      <c r="A46" s="91">
        <v>45</v>
      </c>
      <c r="B46" s="91" t="s">
        <v>2140</v>
      </c>
      <c r="C46" s="91" t="s">
        <v>11</v>
      </c>
      <c r="D46" s="45" t="s">
        <v>2141</v>
      </c>
      <c r="E46" s="45" t="s">
        <v>2142</v>
      </c>
      <c r="F46" s="45" t="s">
        <v>2143</v>
      </c>
      <c r="G46" s="45" t="s">
        <v>92</v>
      </c>
      <c r="H46" s="91" t="s">
        <v>92</v>
      </c>
      <c r="I46" s="92">
        <v>146</v>
      </c>
      <c r="J46" s="92">
        <v>63</v>
      </c>
    </row>
    <row r="47" spans="1:10" ht="31.5" customHeight="1">
      <c r="A47" s="91">
        <v>46</v>
      </c>
      <c r="B47" s="91" t="s">
        <v>2144</v>
      </c>
      <c r="C47" s="91" t="s">
        <v>11</v>
      </c>
      <c r="D47" s="45" t="s">
        <v>2141</v>
      </c>
      <c r="E47" s="45" t="s">
        <v>2145</v>
      </c>
      <c r="F47" s="45" t="s">
        <v>2146</v>
      </c>
      <c r="G47" s="45" t="s">
        <v>1914</v>
      </c>
      <c r="H47" s="91" t="s">
        <v>92</v>
      </c>
      <c r="I47" s="93">
        <v>125</v>
      </c>
      <c r="J47" s="93">
        <v>63</v>
      </c>
    </row>
    <row r="48" spans="1:10" ht="31.5" customHeight="1">
      <c r="A48" s="91">
        <v>47</v>
      </c>
      <c r="B48" s="91" t="s">
        <v>2147</v>
      </c>
      <c r="C48" s="91" t="s">
        <v>11</v>
      </c>
      <c r="D48" s="45" t="s">
        <v>2148</v>
      </c>
      <c r="E48" s="45" t="s">
        <v>2149</v>
      </c>
      <c r="F48" s="45" t="s">
        <v>2150</v>
      </c>
      <c r="G48" s="45" t="s">
        <v>2151</v>
      </c>
      <c r="H48" s="91" t="s">
        <v>1996</v>
      </c>
      <c r="I48" s="93">
        <v>22</v>
      </c>
      <c r="J48" s="93">
        <v>44</v>
      </c>
    </row>
    <row r="49" spans="1:10" ht="31.5" customHeight="1">
      <c r="A49" s="91">
        <v>48</v>
      </c>
      <c r="B49" s="91" t="s">
        <v>2152</v>
      </c>
      <c r="C49" s="91" t="s">
        <v>11</v>
      </c>
      <c r="D49" s="45" t="s">
        <v>2153</v>
      </c>
      <c r="E49" s="45" t="s">
        <v>2154</v>
      </c>
      <c r="F49" s="45" t="s">
        <v>2155</v>
      </c>
      <c r="G49" s="45" t="s">
        <v>2117</v>
      </c>
      <c r="H49" s="91" t="s">
        <v>90</v>
      </c>
      <c r="I49" s="93">
        <v>81</v>
      </c>
      <c r="J49" s="93">
        <v>102</v>
      </c>
    </row>
    <row r="50" spans="1:10" ht="31.5" customHeight="1">
      <c r="A50" s="91">
        <v>49</v>
      </c>
      <c r="B50" s="91" t="s">
        <v>2156</v>
      </c>
      <c r="C50" s="91" t="s">
        <v>11</v>
      </c>
      <c r="D50" s="45" t="s">
        <v>2157</v>
      </c>
      <c r="E50" s="45" t="s">
        <v>2158</v>
      </c>
      <c r="F50" s="45" t="s">
        <v>2159</v>
      </c>
      <c r="G50" s="45" t="s">
        <v>2160</v>
      </c>
      <c r="H50" s="91" t="s">
        <v>101</v>
      </c>
      <c r="I50" s="93">
        <v>101</v>
      </c>
      <c r="J50" s="93">
        <v>98</v>
      </c>
    </row>
    <row r="51" spans="1:10" ht="31.5" customHeight="1">
      <c r="A51" s="91">
        <v>50</v>
      </c>
      <c r="B51" s="91" t="s">
        <v>2161</v>
      </c>
      <c r="C51" s="91" t="s">
        <v>11</v>
      </c>
      <c r="D51" s="45" t="s">
        <v>2162</v>
      </c>
      <c r="E51" s="45" t="s">
        <v>2163</v>
      </c>
      <c r="F51" s="45" t="s">
        <v>2164</v>
      </c>
      <c r="G51" s="45" t="s">
        <v>2165</v>
      </c>
      <c r="H51" s="91" t="s">
        <v>2165</v>
      </c>
      <c r="I51" s="93">
        <v>72</v>
      </c>
      <c r="J51" s="93">
        <v>70</v>
      </c>
    </row>
    <row r="52" spans="1:10" ht="31.5" customHeight="1">
      <c r="A52" s="91">
        <v>51</v>
      </c>
      <c r="B52" s="91" t="s">
        <v>2166</v>
      </c>
      <c r="C52" s="91" t="s">
        <v>11</v>
      </c>
      <c r="D52" s="45" t="s">
        <v>2167</v>
      </c>
      <c r="E52" s="45" t="s">
        <v>2168</v>
      </c>
      <c r="F52" s="45" t="s">
        <v>2169</v>
      </c>
      <c r="G52" s="45" t="s">
        <v>2170</v>
      </c>
      <c r="H52" s="91" t="s">
        <v>90</v>
      </c>
      <c r="I52" s="93">
        <v>85</v>
      </c>
      <c r="J52" s="93">
        <v>0</v>
      </c>
    </row>
    <row r="53" spans="1:10" ht="31.5" customHeight="1">
      <c r="A53" s="91">
        <v>52</v>
      </c>
      <c r="B53" s="91" t="s">
        <v>2171</v>
      </c>
      <c r="C53" s="91" t="s">
        <v>11</v>
      </c>
      <c r="D53" s="45" t="s">
        <v>2172</v>
      </c>
      <c r="E53" s="45" t="s">
        <v>2173</v>
      </c>
      <c r="F53" s="45" t="s">
        <v>2174</v>
      </c>
      <c r="G53" s="45" t="s">
        <v>2175</v>
      </c>
      <c r="H53" s="91" t="s">
        <v>97</v>
      </c>
      <c r="I53" s="93">
        <v>97</v>
      </c>
      <c r="J53" s="93">
        <v>0</v>
      </c>
    </row>
    <row r="54" spans="1:10" ht="31.5" customHeight="1">
      <c r="A54" s="91">
        <v>53</v>
      </c>
      <c r="B54" s="91" t="s">
        <v>2176</v>
      </c>
      <c r="C54" s="91" t="s">
        <v>11</v>
      </c>
      <c r="D54" s="45" t="s">
        <v>2177</v>
      </c>
      <c r="E54" s="45" t="s">
        <v>2178</v>
      </c>
      <c r="F54" s="45" t="s">
        <v>2179</v>
      </c>
      <c r="G54" s="45" t="s">
        <v>518</v>
      </c>
      <c r="H54" s="91" t="s">
        <v>2105</v>
      </c>
      <c r="I54" s="96">
        <v>99</v>
      </c>
      <c r="J54" s="96">
        <v>3</v>
      </c>
    </row>
    <row r="55" spans="1:10" ht="31.5" customHeight="1">
      <c r="A55" s="91">
        <v>54</v>
      </c>
      <c r="B55" s="91" t="s">
        <v>2180</v>
      </c>
      <c r="C55" s="91" t="s">
        <v>11</v>
      </c>
      <c r="D55" s="45" t="s">
        <v>2177</v>
      </c>
      <c r="E55" s="45" t="s">
        <v>2181</v>
      </c>
      <c r="F55" s="45" t="s">
        <v>2182</v>
      </c>
      <c r="G55" s="45" t="s">
        <v>518</v>
      </c>
      <c r="H55" s="91" t="s">
        <v>2105</v>
      </c>
      <c r="I55" s="96">
        <v>73</v>
      </c>
      <c r="J55" s="96">
        <v>13</v>
      </c>
    </row>
    <row r="56" spans="1:10" ht="31.5" customHeight="1">
      <c r="A56" s="91">
        <v>55</v>
      </c>
      <c r="B56" s="91" t="s">
        <v>2183</v>
      </c>
      <c r="C56" s="91" t="s">
        <v>11</v>
      </c>
      <c r="D56" s="45" t="s">
        <v>2177</v>
      </c>
      <c r="E56" s="45" t="s">
        <v>2184</v>
      </c>
      <c r="F56" s="45" t="s">
        <v>2185</v>
      </c>
      <c r="G56" s="45" t="s">
        <v>518</v>
      </c>
      <c r="H56" s="91" t="s">
        <v>2105</v>
      </c>
      <c r="I56" s="96">
        <v>43</v>
      </c>
      <c r="J56" s="96">
        <v>10</v>
      </c>
    </row>
    <row r="57" spans="1:10" ht="31.5" customHeight="1">
      <c r="A57" s="91">
        <v>56</v>
      </c>
      <c r="B57" s="91" t="s">
        <v>2186</v>
      </c>
      <c r="C57" s="91" t="s">
        <v>11</v>
      </c>
      <c r="D57" s="45" t="s">
        <v>2177</v>
      </c>
      <c r="E57" s="45" t="s">
        <v>2187</v>
      </c>
      <c r="F57" s="45" t="s">
        <v>2188</v>
      </c>
      <c r="G57" s="45" t="s">
        <v>518</v>
      </c>
      <c r="H57" s="91" t="s">
        <v>2105</v>
      </c>
      <c r="I57" s="96">
        <v>52</v>
      </c>
      <c r="J57" s="96">
        <v>29</v>
      </c>
    </row>
    <row r="58" spans="1:10" ht="31.5" customHeight="1">
      <c r="A58" s="91">
        <v>57</v>
      </c>
      <c r="B58" s="91" t="s">
        <v>2189</v>
      </c>
      <c r="C58" s="91" t="s">
        <v>11</v>
      </c>
      <c r="D58" s="45" t="s">
        <v>2190</v>
      </c>
      <c r="E58" s="45" t="s">
        <v>2191</v>
      </c>
      <c r="F58" s="45" t="s">
        <v>2192</v>
      </c>
      <c r="G58" s="45" t="s">
        <v>2193</v>
      </c>
      <c r="H58" s="91" t="s">
        <v>2139</v>
      </c>
      <c r="I58" s="93">
        <v>183</v>
      </c>
      <c r="J58" s="93">
        <v>0</v>
      </c>
    </row>
    <row r="59" spans="1:10" ht="31.5" customHeight="1">
      <c r="A59" s="91">
        <v>58</v>
      </c>
      <c r="B59" s="91" t="s">
        <v>2194</v>
      </c>
      <c r="C59" s="91" t="s">
        <v>11</v>
      </c>
      <c r="D59" s="45" t="s">
        <v>2195</v>
      </c>
      <c r="E59" s="45" t="s">
        <v>2196</v>
      </c>
      <c r="F59" s="45" t="s">
        <v>2197</v>
      </c>
      <c r="G59" s="45" t="s">
        <v>2193</v>
      </c>
      <c r="H59" s="91" t="s">
        <v>2139</v>
      </c>
      <c r="I59" s="93">
        <v>118</v>
      </c>
      <c r="J59" s="93">
        <v>4</v>
      </c>
    </row>
    <row r="60" spans="1:10" ht="31.5" customHeight="1">
      <c r="A60" s="91">
        <v>59</v>
      </c>
      <c r="B60" s="91" t="s">
        <v>2198</v>
      </c>
      <c r="C60" s="91" t="s">
        <v>11</v>
      </c>
      <c r="D60" s="45" t="s">
        <v>2199</v>
      </c>
      <c r="E60" s="45" t="s">
        <v>2200</v>
      </c>
      <c r="F60" s="45" t="s">
        <v>2201</v>
      </c>
      <c r="G60" s="45" t="s">
        <v>92</v>
      </c>
      <c r="H60" s="91" t="s">
        <v>92</v>
      </c>
      <c r="I60" s="93">
        <v>70</v>
      </c>
      <c r="J60" s="93">
        <v>47</v>
      </c>
    </row>
    <row r="61" spans="1:10" ht="31.5" customHeight="1">
      <c r="A61" s="91">
        <v>60</v>
      </c>
      <c r="B61" s="91" t="s">
        <v>2202</v>
      </c>
      <c r="C61" s="91" t="s">
        <v>11</v>
      </c>
      <c r="D61" s="45" t="s">
        <v>2203</v>
      </c>
      <c r="E61" s="45" t="s">
        <v>2204</v>
      </c>
      <c r="F61" s="45" t="s">
        <v>2205</v>
      </c>
      <c r="G61" s="45" t="s">
        <v>1455</v>
      </c>
      <c r="H61" s="91" t="s">
        <v>1996</v>
      </c>
      <c r="I61" s="93">
        <v>114</v>
      </c>
      <c r="J61" s="93">
        <v>39</v>
      </c>
    </row>
    <row r="62" spans="1:10" ht="31.5" customHeight="1">
      <c r="A62" s="91">
        <v>61</v>
      </c>
      <c r="B62" s="91" t="s">
        <v>2206</v>
      </c>
      <c r="C62" s="91" t="s">
        <v>11</v>
      </c>
      <c r="D62" s="45" t="s">
        <v>2203</v>
      </c>
      <c r="E62" s="45" t="s">
        <v>2207</v>
      </c>
      <c r="F62" s="45" t="s">
        <v>2208</v>
      </c>
      <c r="G62" s="45" t="s">
        <v>2209</v>
      </c>
      <c r="H62" s="91" t="s">
        <v>2001</v>
      </c>
      <c r="I62" s="93">
        <v>43</v>
      </c>
      <c r="J62" s="93">
        <v>12</v>
      </c>
    </row>
    <row r="63" spans="1:10" ht="31.5" customHeight="1">
      <c r="A63" s="91">
        <v>62</v>
      </c>
      <c r="B63" s="91" t="s">
        <v>2210</v>
      </c>
      <c r="C63" s="91" t="s">
        <v>11</v>
      </c>
      <c r="D63" s="45" t="s">
        <v>2211</v>
      </c>
      <c r="E63" s="45" t="s">
        <v>2212</v>
      </c>
      <c r="F63" s="45" t="s">
        <v>2213</v>
      </c>
      <c r="G63" s="45" t="s">
        <v>2214</v>
      </c>
      <c r="H63" s="91" t="s">
        <v>1996</v>
      </c>
      <c r="I63" s="93">
        <v>155</v>
      </c>
      <c r="J63" s="93">
        <v>76</v>
      </c>
    </row>
    <row r="64" spans="1:10" ht="31.5" customHeight="1">
      <c r="A64" s="91">
        <v>63</v>
      </c>
      <c r="B64" s="91" t="s">
        <v>2215</v>
      </c>
      <c r="C64" s="91" t="s">
        <v>11</v>
      </c>
      <c r="D64" s="45" t="s">
        <v>2216</v>
      </c>
      <c r="E64" s="45" t="s">
        <v>2217</v>
      </c>
      <c r="F64" s="45" t="s">
        <v>2217</v>
      </c>
      <c r="G64" s="45" t="s">
        <v>2218</v>
      </c>
      <c r="H64" s="91" t="s">
        <v>2219</v>
      </c>
      <c r="I64" s="93">
        <v>132</v>
      </c>
      <c r="J64" s="93">
        <v>130</v>
      </c>
    </row>
    <row r="65" spans="1:10" ht="31.5" customHeight="1">
      <c r="A65" s="91">
        <v>64</v>
      </c>
      <c r="B65" s="91" t="s">
        <v>2220</v>
      </c>
      <c r="C65" s="91" t="s">
        <v>11</v>
      </c>
      <c r="D65" s="45" t="s">
        <v>2221</v>
      </c>
      <c r="E65" s="45" t="s">
        <v>2222</v>
      </c>
      <c r="F65" s="45" t="s">
        <v>2223</v>
      </c>
      <c r="G65" s="45" t="s">
        <v>2214</v>
      </c>
      <c r="H65" s="91" t="s">
        <v>1996</v>
      </c>
      <c r="I65" s="93">
        <v>38</v>
      </c>
      <c r="J65" s="93">
        <v>80</v>
      </c>
    </row>
    <row r="66" spans="1:10" ht="31.5" customHeight="1">
      <c r="A66" s="91">
        <v>65</v>
      </c>
      <c r="B66" s="91" t="s">
        <v>2224</v>
      </c>
      <c r="C66" s="91" t="s">
        <v>11</v>
      </c>
      <c r="D66" s="45" t="s">
        <v>2221</v>
      </c>
      <c r="E66" s="45" t="s">
        <v>2225</v>
      </c>
      <c r="F66" s="45" t="s">
        <v>2226</v>
      </c>
      <c r="G66" s="45" t="s">
        <v>2214</v>
      </c>
      <c r="H66" s="91" t="s">
        <v>1996</v>
      </c>
      <c r="I66" s="93">
        <v>83</v>
      </c>
      <c r="J66" s="93">
        <v>29</v>
      </c>
    </row>
    <row r="67" spans="1:10" ht="31.5" customHeight="1">
      <c r="A67" s="91">
        <v>66</v>
      </c>
      <c r="B67" s="91" t="s">
        <v>2227</v>
      </c>
      <c r="C67" s="91" t="s">
        <v>11</v>
      </c>
      <c r="D67" s="45" t="s">
        <v>2228</v>
      </c>
      <c r="E67" s="45" t="s">
        <v>2229</v>
      </c>
      <c r="F67" s="45" t="s">
        <v>2230</v>
      </c>
      <c r="G67" s="45" t="s">
        <v>2231</v>
      </c>
      <c r="H67" s="91" t="s">
        <v>101</v>
      </c>
      <c r="I67" s="93">
        <v>101</v>
      </c>
      <c r="J67" s="93">
        <v>98</v>
      </c>
    </row>
    <row r="68" spans="1:10" ht="31.5" customHeight="1">
      <c r="A68" s="91">
        <v>67</v>
      </c>
      <c r="B68" s="91" t="s">
        <v>2232</v>
      </c>
      <c r="C68" s="91" t="s">
        <v>11</v>
      </c>
      <c r="D68" s="45" t="s">
        <v>2228</v>
      </c>
      <c r="E68" s="45" t="s">
        <v>2233</v>
      </c>
      <c r="F68" s="45" t="s">
        <v>2234</v>
      </c>
      <c r="G68" s="45" t="s">
        <v>2235</v>
      </c>
      <c r="H68" s="91" t="s">
        <v>101</v>
      </c>
      <c r="I68" s="93">
        <v>130</v>
      </c>
      <c r="J68" s="93">
        <v>60</v>
      </c>
    </row>
    <row r="69" spans="1:10" ht="31.5" customHeight="1">
      <c r="A69" s="91">
        <v>68</v>
      </c>
      <c r="B69" s="91" t="s">
        <v>2236</v>
      </c>
      <c r="C69" s="91" t="s">
        <v>11</v>
      </c>
      <c r="D69" s="45" t="s">
        <v>2237</v>
      </c>
      <c r="E69" s="45" t="s">
        <v>2238</v>
      </c>
      <c r="F69" s="45" t="s">
        <v>2238</v>
      </c>
      <c r="G69" s="45" t="s">
        <v>2239</v>
      </c>
      <c r="H69" s="91" t="s">
        <v>92</v>
      </c>
      <c r="I69" s="93">
        <v>145</v>
      </c>
      <c r="J69" s="93">
        <v>60</v>
      </c>
    </row>
    <row r="70" spans="1:10" ht="31.5" customHeight="1">
      <c r="A70" s="91">
        <v>69</v>
      </c>
      <c r="B70" s="91" t="s">
        <v>2240</v>
      </c>
      <c r="C70" s="91" t="s">
        <v>11</v>
      </c>
      <c r="D70" s="45" t="s">
        <v>2241</v>
      </c>
      <c r="E70" s="45" t="s">
        <v>2242</v>
      </c>
      <c r="F70" s="45" t="s">
        <v>2243</v>
      </c>
      <c r="G70" s="45" t="s">
        <v>2244</v>
      </c>
      <c r="H70" s="91" t="s">
        <v>94</v>
      </c>
      <c r="I70" s="93">
        <v>52</v>
      </c>
      <c r="J70" s="93">
        <v>18</v>
      </c>
    </row>
    <row r="71" spans="1:10" ht="31.5" customHeight="1">
      <c r="A71" s="91">
        <v>70</v>
      </c>
      <c r="B71" s="91" t="s">
        <v>2245</v>
      </c>
      <c r="C71" s="91" t="s">
        <v>11</v>
      </c>
      <c r="D71" s="45" t="s">
        <v>2241</v>
      </c>
      <c r="E71" s="45" t="s">
        <v>2246</v>
      </c>
      <c r="F71" s="45" t="s">
        <v>2247</v>
      </c>
      <c r="G71" s="45" t="s">
        <v>92</v>
      </c>
      <c r="H71" s="91" t="s">
        <v>92</v>
      </c>
      <c r="I71" s="93">
        <v>56</v>
      </c>
      <c r="J71" s="93">
        <v>12</v>
      </c>
    </row>
    <row r="72" spans="1:10" ht="31.5" customHeight="1">
      <c r="A72" s="91">
        <v>71</v>
      </c>
      <c r="B72" s="91" t="s">
        <v>2248</v>
      </c>
      <c r="C72" s="91" t="s">
        <v>11</v>
      </c>
      <c r="D72" s="45" t="s">
        <v>2249</v>
      </c>
      <c r="E72" s="45" t="s">
        <v>2250</v>
      </c>
      <c r="F72" s="45" t="s">
        <v>2251</v>
      </c>
      <c r="G72" s="45" t="s">
        <v>16</v>
      </c>
      <c r="H72" s="91" t="s">
        <v>2023</v>
      </c>
      <c r="I72" s="93">
        <v>33</v>
      </c>
      <c r="J72" s="93">
        <v>34</v>
      </c>
    </row>
    <row r="73" spans="1:10" ht="31.5" customHeight="1">
      <c r="A73" s="91">
        <v>72</v>
      </c>
      <c r="B73" s="91" t="s">
        <v>2252</v>
      </c>
      <c r="C73" s="91" t="s">
        <v>11</v>
      </c>
      <c r="D73" s="45" t="s">
        <v>2249</v>
      </c>
      <c r="E73" s="45" t="s">
        <v>2253</v>
      </c>
      <c r="F73" s="45" t="s">
        <v>2251</v>
      </c>
      <c r="G73" s="45" t="s">
        <v>16</v>
      </c>
      <c r="H73" s="91" t="s">
        <v>2023</v>
      </c>
      <c r="I73" s="93">
        <v>7</v>
      </c>
      <c r="J73" s="93">
        <v>27</v>
      </c>
    </row>
    <row r="74" spans="1:10" ht="31.5" customHeight="1">
      <c r="A74" s="91">
        <v>73</v>
      </c>
      <c r="B74" s="91" t="s">
        <v>2254</v>
      </c>
      <c r="C74" s="91" t="s">
        <v>11</v>
      </c>
      <c r="D74" s="45" t="s">
        <v>2249</v>
      </c>
      <c r="E74" s="45" t="s">
        <v>2255</v>
      </c>
      <c r="F74" s="45" t="s">
        <v>2256</v>
      </c>
      <c r="G74" s="45" t="s">
        <v>16</v>
      </c>
      <c r="H74" s="91" t="s">
        <v>2023</v>
      </c>
      <c r="I74" s="93">
        <v>30</v>
      </c>
      <c r="J74" s="93">
        <v>43</v>
      </c>
    </row>
    <row r="75" spans="1:10" ht="31.5" customHeight="1">
      <c r="A75" s="91">
        <v>74</v>
      </c>
      <c r="B75" s="91" t="s">
        <v>2257</v>
      </c>
      <c r="C75" s="91" t="s">
        <v>11</v>
      </c>
      <c r="D75" s="45" t="s">
        <v>2249</v>
      </c>
      <c r="E75" s="45" t="s">
        <v>2258</v>
      </c>
      <c r="F75" s="45" t="s">
        <v>2259</v>
      </c>
      <c r="G75" s="45" t="s">
        <v>519</v>
      </c>
      <c r="H75" s="91" t="s">
        <v>2105</v>
      </c>
      <c r="I75" s="93">
        <v>29</v>
      </c>
      <c r="J75" s="93">
        <v>28</v>
      </c>
    </row>
    <row r="76" spans="1:10" ht="31.5" customHeight="1">
      <c r="A76" s="91">
        <v>75</v>
      </c>
      <c r="B76" s="91" t="s">
        <v>2260</v>
      </c>
      <c r="C76" s="91" t="s">
        <v>11</v>
      </c>
      <c r="D76" s="45" t="s">
        <v>2249</v>
      </c>
      <c r="E76" s="45" t="s">
        <v>2261</v>
      </c>
      <c r="F76" s="45" t="s">
        <v>2262</v>
      </c>
      <c r="G76" s="45" t="s">
        <v>534</v>
      </c>
      <c r="H76" s="91" t="s">
        <v>2105</v>
      </c>
      <c r="I76" s="93">
        <v>26</v>
      </c>
      <c r="J76" s="93">
        <v>23</v>
      </c>
    </row>
    <row r="77" spans="1:10" ht="31.5" customHeight="1">
      <c r="A77" s="91">
        <v>76</v>
      </c>
      <c r="B77" s="91" t="s">
        <v>2263</v>
      </c>
      <c r="C77" s="91" t="s">
        <v>11</v>
      </c>
      <c r="D77" s="45" t="s">
        <v>2249</v>
      </c>
      <c r="E77" s="45" t="s">
        <v>2264</v>
      </c>
      <c r="F77" s="45" t="s">
        <v>2265</v>
      </c>
      <c r="G77" s="45" t="s">
        <v>2266</v>
      </c>
      <c r="H77" s="91" t="s">
        <v>2105</v>
      </c>
      <c r="I77" s="93">
        <v>12</v>
      </c>
      <c r="J77" s="93">
        <v>18</v>
      </c>
    </row>
    <row r="78" spans="1:10" ht="31.5" customHeight="1">
      <c r="A78" s="91">
        <v>77</v>
      </c>
      <c r="B78" s="91" t="s">
        <v>2267</v>
      </c>
      <c r="C78" s="91" t="s">
        <v>11</v>
      </c>
      <c r="D78" s="45" t="s">
        <v>2268</v>
      </c>
      <c r="E78" s="45" t="s">
        <v>2269</v>
      </c>
      <c r="F78" s="45" t="s">
        <v>2270</v>
      </c>
      <c r="G78" s="45" t="s">
        <v>2271</v>
      </c>
      <c r="H78" s="91" t="s">
        <v>2139</v>
      </c>
      <c r="I78" s="93">
        <v>81</v>
      </c>
      <c r="J78" s="93">
        <v>0</v>
      </c>
    </row>
    <row r="79" spans="1:10" ht="31.5" customHeight="1">
      <c r="A79" s="91">
        <v>78</v>
      </c>
      <c r="B79" s="91" t="s">
        <v>2272</v>
      </c>
      <c r="C79" s="91" t="s">
        <v>11</v>
      </c>
      <c r="D79" s="45" t="s">
        <v>2268</v>
      </c>
      <c r="E79" s="45" t="s">
        <v>2273</v>
      </c>
      <c r="F79" s="45" t="s">
        <v>2274</v>
      </c>
      <c r="G79" s="45" t="s">
        <v>2271</v>
      </c>
      <c r="H79" s="91" t="s">
        <v>2139</v>
      </c>
      <c r="I79" s="93">
        <v>267</v>
      </c>
      <c r="J79" s="93">
        <v>7</v>
      </c>
    </row>
    <row r="80" spans="1:10" ht="31.5" customHeight="1">
      <c r="A80" s="91">
        <v>79</v>
      </c>
      <c r="B80" s="91" t="s">
        <v>2275</v>
      </c>
      <c r="C80" s="91" t="s">
        <v>11</v>
      </c>
      <c r="D80" s="45" t="s">
        <v>2276</v>
      </c>
      <c r="E80" s="45" t="s">
        <v>2277</v>
      </c>
      <c r="F80" s="45" t="s">
        <v>2278</v>
      </c>
      <c r="G80" s="45" t="s">
        <v>2279</v>
      </c>
      <c r="H80" s="91" t="s">
        <v>2280</v>
      </c>
      <c r="I80" s="93">
        <v>231</v>
      </c>
      <c r="J80" s="93">
        <v>0</v>
      </c>
    </row>
    <row r="81" spans="1:10" ht="31.5" customHeight="1">
      <c r="A81" s="91">
        <v>80</v>
      </c>
      <c r="B81" s="91" t="s">
        <v>2281</v>
      </c>
      <c r="C81" s="91" t="s">
        <v>11</v>
      </c>
      <c r="D81" s="45" t="s">
        <v>2276</v>
      </c>
      <c r="E81" s="45" t="s">
        <v>2282</v>
      </c>
      <c r="F81" s="45" t="s">
        <v>2283</v>
      </c>
      <c r="G81" s="45" t="s">
        <v>2279</v>
      </c>
      <c r="H81" s="91" t="s">
        <v>2280</v>
      </c>
      <c r="I81" s="93">
        <v>276</v>
      </c>
      <c r="J81" s="93">
        <v>0</v>
      </c>
    </row>
    <row r="82" spans="1:10" ht="31.5" customHeight="1">
      <c r="A82" s="91">
        <v>81</v>
      </c>
      <c r="B82" s="91" t="s">
        <v>2284</v>
      </c>
      <c r="C82" s="91" t="s">
        <v>11</v>
      </c>
      <c r="D82" s="45" t="s">
        <v>2276</v>
      </c>
      <c r="E82" s="45" t="s">
        <v>2285</v>
      </c>
      <c r="F82" s="45" t="s">
        <v>2286</v>
      </c>
      <c r="G82" s="45" t="s">
        <v>2280</v>
      </c>
      <c r="H82" s="91" t="s">
        <v>2280</v>
      </c>
      <c r="I82" s="93">
        <v>245</v>
      </c>
      <c r="J82" s="93">
        <v>6</v>
      </c>
    </row>
    <row r="83" spans="1:10" ht="31.5" customHeight="1">
      <c r="A83" s="91">
        <v>82</v>
      </c>
      <c r="B83" s="91" t="s">
        <v>2287</v>
      </c>
      <c r="C83" s="91" t="s">
        <v>11</v>
      </c>
      <c r="D83" s="45" t="s">
        <v>2288</v>
      </c>
      <c r="E83" s="45" t="s">
        <v>2289</v>
      </c>
      <c r="F83" s="45" t="s">
        <v>2290</v>
      </c>
      <c r="G83" s="45" t="s">
        <v>2291</v>
      </c>
      <c r="H83" s="91" t="s">
        <v>2291</v>
      </c>
      <c r="I83" s="93">
        <v>79</v>
      </c>
      <c r="J83" s="93">
        <v>47</v>
      </c>
    </row>
    <row r="84" spans="1:10" ht="31.5" customHeight="1">
      <c r="A84" s="91">
        <v>83</v>
      </c>
      <c r="B84" s="91" t="s">
        <v>2292</v>
      </c>
      <c r="C84" s="91" t="s">
        <v>11</v>
      </c>
      <c r="D84" s="45" t="s">
        <v>2293</v>
      </c>
      <c r="E84" s="45" t="s">
        <v>2294</v>
      </c>
      <c r="F84" s="45" t="s">
        <v>2295</v>
      </c>
      <c r="G84" s="45" t="s">
        <v>2088</v>
      </c>
      <c r="H84" s="91" t="s">
        <v>2037</v>
      </c>
      <c r="I84" s="93">
        <v>74</v>
      </c>
      <c r="J84" s="93">
        <v>138</v>
      </c>
    </row>
    <row r="85" spans="1:10" ht="31.5" customHeight="1">
      <c r="A85" s="91">
        <v>84</v>
      </c>
      <c r="B85" s="91" t="s">
        <v>2296</v>
      </c>
      <c r="C85" s="91" t="s">
        <v>11</v>
      </c>
      <c r="D85" s="45" t="s">
        <v>2293</v>
      </c>
      <c r="E85" s="45" t="s">
        <v>2297</v>
      </c>
      <c r="F85" s="45" t="s">
        <v>2298</v>
      </c>
      <c r="G85" s="45" t="s">
        <v>2037</v>
      </c>
      <c r="H85" s="91" t="s">
        <v>2037</v>
      </c>
      <c r="I85" s="93">
        <v>160</v>
      </c>
      <c r="J85" s="93">
        <v>1</v>
      </c>
    </row>
    <row r="86" spans="1:10" ht="31.5" customHeight="1">
      <c r="A86" s="91">
        <v>85</v>
      </c>
      <c r="B86" s="91" t="s">
        <v>2299</v>
      </c>
      <c r="C86" s="91" t="s">
        <v>11</v>
      </c>
      <c r="D86" s="45" t="s">
        <v>2300</v>
      </c>
      <c r="E86" s="45" t="s">
        <v>2301</v>
      </c>
      <c r="F86" s="45" t="s">
        <v>2302</v>
      </c>
      <c r="G86" s="45" t="s">
        <v>2303</v>
      </c>
      <c r="H86" s="91" t="s">
        <v>2304</v>
      </c>
      <c r="I86" s="93">
        <v>64</v>
      </c>
      <c r="J86" s="93">
        <v>68</v>
      </c>
    </row>
    <row r="87" spans="1:10" ht="31.5" customHeight="1">
      <c r="A87" s="91">
        <v>86</v>
      </c>
      <c r="B87" s="91" t="s">
        <v>2305</v>
      </c>
      <c r="C87" s="91" t="s">
        <v>11</v>
      </c>
      <c r="D87" s="45" t="s">
        <v>2300</v>
      </c>
      <c r="E87" s="45" t="s">
        <v>2306</v>
      </c>
      <c r="F87" s="45" t="s">
        <v>2302</v>
      </c>
      <c r="G87" s="45" t="s">
        <v>2303</v>
      </c>
      <c r="H87" s="91" t="s">
        <v>2304</v>
      </c>
      <c r="I87" s="93">
        <v>80</v>
      </c>
      <c r="J87" s="93">
        <v>50</v>
      </c>
    </row>
    <row r="88" spans="1:10" ht="31.5" customHeight="1">
      <c r="A88" s="91">
        <v>87</v>
      </c>
      <c r="B88" s="91" t="s">
        <v>2307</v>
      </c>
      <c r="C88" s="91" t="s">
        <v>11</v>
      </c>
      <c r="D88" s="45" t="s">
        <v>2308</v>
      </c>
      <c r="E88" s="45" t="s">
        <v>2309</v>
      </c>
      <c r="F88" s="45" t="s">
        <v>2309</v>
      </c>
      <c r="G88" s="45" t="s">
        <v>2310</v>
      </c>
      <c r="H88" s="91" t="s">
        <v>1996</v>
      </c>
      <c r="I88" s="93">
        <v>129</v>
      </c>
      <c r="J88" s="93">
        <v>122</v>
      </c>
    </row>
    <row r="89" spans="1:10" ht="31.5" customHeight="1">
      <c r="A89" s="91">
        <v>88</v>
      </c>
      <c r="B89" s="91" t="s">
        <v>2311</v>
      </c>
      <c r="C89" s="91" t="s">
        <v>11</v>
      </c>
      <c r="D89" s="45" t="s">
        <v>2312</v>
      </c>
      <c r="E89" s="45" t="s">
        <v>2313</v>
      </c>
      <c r="F89" s="45" t="s">
        <v>2026</v>
      </c>
      <c r="G89" s="45" t="s">
        <v>2023</v>
      </c>
      <c r="H89" s="91" t="s">
        <v>2023</v>
      </c>
      <c r="I89" s="93">
        <v>40</v>
      </c>
      <c r="J89" s="93">
        <v>32</v>
      </c>
    </row>
    <row r="90" spans="1:10" ht="31.5" customHeight="1">
      <c r="A90" s="91">
        <v>89</v>
      </c>
      <c r="B90" s="91" t="s">
        <v>2314</v>
      </c>
      <c r="C90" s="91" t="s">
        <v>11</v>
      </c>
      <c r="D90" s="45" t="s">
        <v>2315</v>
      </c>
      <c r="E90" s="45" t="s">
        <v>2316</v>
      </c>
      <c r="F90" s="45" t="s">
        <v>2317</v>
      </c>
      <c r="G90" s="45" t="s">
        <v>2318</v>
      </c>
      <c r="H90" s="91" t="s">
        <v>2130</v>
      </c>
      <c r="I90" s="93">
        <v>168</v>
      </c>
      <c r="J90" s="93">
        <v>0</v>
      </c>
    </row>
    <row r="91" spans="1:10" ht="31.5" customHeight="1">
      <c r="A91" s="91">
        <v>90</v>
      </c>
      <c r="B91" s="91" t="s">
        <v>2319</v>
      </c>
      <c r="C91" s="91" t="s">
        <v>11</v>
      </c>
      <c r="D91" s="45" t="s">
        <v>2315</v>
      </c>
      <c r="E91" s="45" t="s">
        <v>2320</v>
      </c>
      <c r="F91" s="45" t="s">
        <v>2321</v>
      </c>
      <c r="G91" s="45" t="s">
        <v>2318</v>
      </c>
      <c r="H91" s="91" t="s">
        <v>2130</v>
      </c>
      <c r="I91" s="93">
        <v>102</v>
      </c>
      <c r="J91" s="93">
        <v>0</v>
      </c>
    </row>
    <row r="92" spans="1:10" ht="31.5" customHeight="1">
      <c r="A92" s="91">
        <v>91</v>
      </c>
      <c r="B92" s="91" t="s">
        <v>2322</v>
      </c>
      <c r="C92" s="91" t="s">
        <v>11</v>
      </c>
      <c r="D92" s="45" t="s">
        <v>2315</v>
      </c>
      <c r="E92" s="45" t="s">
        <v>2323</v>
      </c>
      <c r="F92" s="45" t="s">
        <v>2324</v>
      </c>
      <c r="G92" s="45" t="s">
        <v>2318</v>
      </c>
      <c r="H92" s="91" t="s">
        <v>2130</v>
      </c>
      <c r="I92" s="93">
        <v>112</v>
      </c>
      <c r="J92" s="93">
        <v>0</v>
      </c>
    </row>
    <row r="93" spans="1:10" ht="31.5" customHeight="1">
      <c r="A93" s="91">
        <v>92</v>
      </c>
      <c r="B93" s="91" t="s">
        <v>2325</v>
      </c>
      <c r="C93" s="91" t="s">
        <v>11</v>
      </c>
      <c r="D93" s="45" t="s">
        <v>2315</v>
      </c>
      <c r="E93" s="45" t="s">
        <v>2326</v>
      </c>
      <c r="F93" s="45" t="s">
        <v>2327</v>
      </c>
      <c r="G93" s="45" t="s">
        <v>2318</v>
      </c>
      <c r="H93" s="91" t="s">
        <v>2130</v>
      </c>
      <c r="I93" s="93">
        <v>172</v>
      </c>
      <c r="J93" s="93">
        <v>0</v>
      </c>
    </row>
    <row r="94" spans="1:10" ht="31.5" customHeight="1">
      <c r="A94" s="91">
        <v>93</v>
      </c>
      <c r="B94" s="91" t="s">
        <v>2328</v>
      </c>
      <c r="C94" s="91" t="s">
        <v>11</v>
      </c>
      <c r="D94" s="45" t="s">
        <v>2315</v>
      </c>
      <c r="E94" s="45" t="s">
        <v>2329</v>
      </c>
      <c r="F94" s="45" t="s">
        <v>2327</v>
      </c>
      <c r="G94" s="45" t="s">
        <v>2318</v>
      </c>
      <c r="H94" s="91" t="s">
        <v>2130</v>
      </c>
      <c r="I94" s="93">
        <v>155</v>
      </c>
      <c r="J94" s="93">
        <v>0</v>
      </c>
    </row>
    <row r="95" spans="1:10" ht="31.5" customHeight="1">
      <c r="A95" s="91">
        <v>94</v>
      </c>
      <c r="B95" s="91" t="s">
        <v>2330</v>
      </c>
      <c r="C95" s="91" t="s">
        <v>11</v>
      </c>
      <c r="D95" s="45" t="s">
        <v>2315</v>
      </c>
      <c r="E95" s="45" t="s">
        <v>2331</v>
      </c>
      <c r="F95" s="45" t="s">
        <v>2327</v>
      </c>
      <c r="G95" s="45" t="s">
        <v>2318</v>
      </c>
      <c r="H95" s="91" t="s">
        <v>2130</v>
      </c>
      <c r="I95" s="93">
        <v>126</v>
      </c>
      <c r="J95" s="93">
        <v>0</v>
      </c>
    </row>
    <row r="96" spans="1:10" ht="31.5" customHeight="1">
      <c r="A96" s="91">
        <v>95</v>
      </c>
      <c r="B96" s="91" t="s">
        <v>2332</v>
      </c>
      <c r="C96" s="91" t="s">
        <v>11</v>
      </c>
      <c r="D96" s="45" t="s">
        <v>2315</v>
      </c>
      <c r="E96" s="45" t="s">
        <v>2333</v>
      </c>
      <c r="F96" s="45" t="s">
        <v>2334</v>
      </c>
      <c r="G96" s="45" t="s">
        <v>1627</v>
      </c>
      <c r="H96" s="91" t="s">
        <v>2219</v>
      </c>
      <c r="I96" s="60">
        <v>0</v>
      </c>
      <c r="J96" s="93">
        <v>0</v>
      </c>
    </row>
    <row r="97" spans="1:10" ht="31.5" customHeight="1">
      <c r="A97" s="91">
        <v>96</v>
      </c>
      <c r="B97" s="91" t="s">
        <v>2335</v>
      </c>
      <c r="C97" s="91" t="s">
        <v>11</v>
      </c>
      <c r="D97" s="45" t="s">
        <v>2315</v>
      </c>
      <c r="E97" s="45" t="s">
        <v>2336</v>
      </c>
      <c r="F97" s="45" t="s">
        <v>2337</v>
      </c>
      <c r="G97" s="45" t="s">
        <v>1627</v>
      </c>
      <c r="H97" s="91" t="s">
        <v>2219</v>
      </c>
      <c r="I97" s="60">
        <v>0</v>
      </c>
      <c r="J97" s="93">
        <v>0</v>
      </c>
    </row>
    <row r="98" spans="1:10" ht="31.5" customHeight="1">
      <c r="A98" s="91">
        <v>97</v>
      </c>
      <c r="B98" s="91" t="s">
        <v>2338</v>
      </c>
      <c r="C98" s="91" t="s">
        <v>11</v>
      </c>
      <c r="D98" s="45" t="s">
        <v>2339</v>
      </c>
      <c r="E98" s="45" t="s">
        <v>2340</v>
      </c>
      <c r="F98" s="45" t="s">
        <v>2341</v>
      </c>
      <c r="G98" s="45" t="s">
        <v>2342</v>
      </c>
      <c r="H98" s="91" t="s">
        <v>2037</v>
      </c>
      <c r="I98" s="58">
        <v>81</v>
      </c>
      <c r="J98" s="58">
        <v>54</v>
      </c>
    </row>
    <row r="99" spans="1:10" ht="31.5" customHeight="1">
      <c r="A99" s="91">
        <v>98</v>
      </c>
      <c r="B99" s="91" t="s">
        <v>2343</v>
      </c>
      <c r="C99" s="91" t="s">
        <v>11</v>
      </c>
      <c r="D99" s="45" t="s">
        <v>2344</v>
      </c>
      <c r="E99" s="45" t="s">
        <v>2345</v>
      </c>
      <c r="F99" s="45" t="s">
        <v>2346</v>
      </c>
      <c r="G99" s="45" t="s">
        <v>100</v>
      </c>
      <c r="H99" s="91" t="s">
        <v>100</v>
      </c>
      <c r="I99" s="93">
        <v>62</v>
      </c>
      <c r="J99" s="93">
        <v>20</v>
      </c>
    </row>
    <row r="100" spans="1:10" ht="31.5" customHeight="1">
      <c r="A100" s="91">
        <v>99</v>
      </c>
      <c r="B100" s="91" t="s">
        <v>2347</v>
      </c>
      <c r="C100" s="91" t="s">
        <v>11</v>
      </c>
      <c r="D100" s="45" t="s">
        <v>2344</v>
      </c>
      <c r="E100" s="45" t="s">
        <v>2348</v>
      </c>
      <c r="F100" s="45" t="s">
        <v>2349</v>
      </c>
      <c r="G100" s="45" t="s">
        <v>1978</v>
      </c>
      <c r="H100" s="91" t="s">
        <v>100</v>
      </c>
      <c r="I100" s="93">
        <v>42</v>
      </c>
      <c r="J100" s="93">
        <v>9</v>
      </c>
    </row>
    <row r="101" spans="1:10" ht="31.5" customHeight="1">
      <c r="A101" s="91">
        <v>100</v>
      </c>
      <c r="B101" s="91" t="s">
        <v>2350</v>
      </c>
      <c r="C101" s="91" t="s">
        <v>11</v>
      </c>
      <c r="D101" s="45" t="s">
        <v>2351</v>
      </c>
      <c r="E101" s="45" t="s">
        <v>2352</v>
      </c>
      <c r="F101" s="45" t="s">
        <v>2353</v>
      </c>
      <c r="G101" s="45" t="s">
        <v>2354</v>
      </c>
      <c r="H101" s="91" t="s">
        <v>2355</v>
      </c>
      <c r="I101" s="93">
        <v>123</v>
      </c>
      <c r="J101" s="93">
        <v>68</v>
      </c>
    </row>
    <row r="102" spans="1:10" ht="31.5" customHeight="1">
      <c r="A102" s="91">
        <v>101</v>
      </c>
      <c r="B102" s="91" t="s">
        <v>2356</v>
      </c>
      <c r="C102" s="91" t="s">
        <v>11</v>
      </c>
      <c r="D102" s="45" t="s">
        <v>2357</v>
      </c>
      <c r="E102" s="45" t="s">
        <v>2358</v>
      </c>
      <c r="F102" s="45" t="s">
        <v>2359</v>
      </c>
      <c r="G102" s="45" t="s">
        <v>2360</v>
      </c>
      <c r="H102" s="91" t="s">
        <v>101</v>
      </c>
      <c r="I102" s="93">
        <v>39</v>
      </c>
      <c r="J102" s="93">
        <v>2</v>
      </c>
    </row>
    <row r="103" spans="1:10" ht="31.5" customHeight="1">
      <c r="A103" s="91">
        <v>102</v>
      </c>
      <c r="B103" s="91" t="s">
        <v>2361</v>
      </c>
      <c r="C103" s="91" t="s">
        <v>11</v>
      </c>
      <c r="D103" s="45" t="s">
        <v>2362</v>
      </c>
      <c r="E103" s="45" t="s">
        <v>2363</v>
      </c>
      <c r="F103" s="45" t="s">
        <v>2364</v>
      </c>
      <c r="G103" s="45" t="s">
        <v>2365</v>
      </c>
      <c r="H103" s="91" t="s">
        <v>101</v>
      </c>
      <c r="I103" s="93">
        <v>31</v>
      </c>
      <c r="J103" s="93">
        <v>36</v>
      </c>
    </row>
    <row r="104" spans="1:10" ht="31.5" customHeight="1">
      <c r="A104" s="91">
        <v>103</v>
      </c>
      <c r="B104" s="91" t="s">
        <v>2366</v>
      </c>
      <c r="C104" s="91" t="s">
        <v>11</v>
      </c>
      <c r="D104" s="45" t="s">
        <v>2367</v>
      </c>
      <c r="E104" s="45" t="s">
        <v>2368</v>
      </c>
      <c r="F104" s="45" t="s">
        <v>2369</v>
      </c>
      <c r="G104" s="45" t="s">
        <v>2370</v>
      </c>
      <c r="H104" s="91" t="s">
        <v>1996</v>
      </c>
      <c r="I104" s="93">
        <v>99</v>
      </c>
      <c r="J104" s="93">
        <v>39</v>
      </c>
    </row>
    <row r="105" spans="1:10" ht="31.5" customHeight="1">
      <c r="A105" s="91">
        <v>104</v>
      </c>
      <c r="B105" s="91" t="s">
        <v>2371</v>
      </c>
      <c r="C105" s="91" t="s">
        <v>11</v>
      </c>
      <c r="D105" s="45" t="s">
        <v>2372</v>
      </c>
      <c r="E105" s="45" t="s">
        <v>2373</v>
      </c>
      <c r="F105" s="45" t="s">
        <v>2373</v>
      </c>
      <c r="G105" s="45" t="s">
        <v>2373</v>
      </c>
      <c r="H105" s="91" t="s">
        <v>93</v>
      </c>
      <c r="I105" s="93">
        <v>201</v>
      </c>
      <c r="J105" s="93">
        <v>28</v>
      </c>
    </row>
    <row r="106" spans="1:10" ht="31.5" customHeight="1">
      <c r="A106" s="123" t="s">
        <v>10</v>
      </c>
      <c r="B106" s="123"/>
      <c r="C106" s="123"/>
      <c r="D106" s="123"/>
      <c r="E106" s="123"/>
      <c r="F106" s="123"/>
      <c r="G106" s="123"/>
      <c r="H106" s="123"/>
      <c r="I106" s="97">
        <f>SUM(I2:I105)</f>
        <v>9061</v>
      </c>
      <c r="J106" s="97">
        <f>SUM(J2:J105)</f>
        <v>3410</v>
      </c>
    </row>
  </sheetData>
  <mergeCells count="1">
    <mergeCell ref="A106:H106"/>
  </mergeCells>
  <conditionalFormatting sqref="B1:B106">
    <cfRule type="duplicateValues" dxfId="0" priority="1"/>
  </conditionalFormatting>
  <pageMargins left="1.45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abSelected="1" workbookViewId="0">
      <selection activeCell="E8" sqref="E8"/>
    </sheetView>
  </sheetViews>
  <sheetFormatPr defaultRowHeight="15"/>
  <cols>
    <col min="1" max="1" width="8.28515625" bestFit="1" customWidth="1"/>
    <col min="2" max="2" width="16.28515625" bestFit="1" customWidth="1"/>
    <col min="3" max="3" width="39.140625" bestFit="1" customWidth="1"/>
    <col min="4" max="4" width="23.28515625" bestFit="1" customWidth="1"/>
    <col min="5" max="5" width="14.140625" bestFit="1" customWidth="1"/>
    <col min="6" max="6" width="14.140625" hidden="1" customWidth="1"/>
    <col min="7" max="7" width="2.42578125" hidden="1" customWidth="1"/>
    <col min="8" max="8" width="9.85546875" bestFit="1" customWidth="1"/>
  </cols>
  <sheetData>
    <row r="1" spans="1:8" ht="19.5" thickBot="1">
      <c r="A1" s="98" t="s">
        <v>2375</v>
      </c>
      <c r="B1" s="99" t="s">
        <v>2376</v>
      </c>
      <c r="C1" s="99" t="s">
        <v>2377</v>
      </c>
      <c r="D1" s="99" t="s">
        <v>113</v>
      </c>
      <c r="E1" s="99" t="s">
        <v>2378</v>
      </c>
      <c r="F1" s="99" t="s">
        <v>2379</v>
      </c>
      <c r="G1" s="99" t="s">
        <v>2380</v>
      </c>
      <c r="H1" s="100" t="s">
        <v>79</v>
      </c>
    </row>
    <row r="2" spans="1:8" ht="16.5" thickTop="1">
      <c r="A2" s="101" t="s">
        <v>11</v>
      </c>
      <c r="B2" s="102" t="s">
        <v>2381</v>
      </c>
      <c r="C2" s="103" t="s">
        <v>2382</v>
      </c>
      <c r="D2" s="104" t="s">
        <v>96</v>
      </c>
      <c r="E2" s="105" t="s">
        <v>2383</v>
      </c>
      <c r="F2" s="104"/>
      <c r="G2" s="104"/>
      <c r="H2" s="106">
        <f>[1]Sheet1!N3</f>
        <v>150</v>
      </c>
    </row>
    <row r="3" spans="1:8" ht="15.75">
      <c r="A3" s="107" t="s">
        <v>11</v>
      </c>
      <c r="B3" s="108" t="s">
        <v>2384</v>
      </c>
      <c r="C3" s="109" t="s">
        <v>2382</v>
      </c>
      <c r="D3" s="110" t="s">
        <v>96</v>
      </c>
      <c r="E3" s="111" t="s">
        <v>2383</v>
      </c>
      <c r="F3" s="110"/>
      <c r="G3" s="110"/>
      <c r="H3" s="112">
        <f>[1]Sheet1!N4</f>
        <v>150</v>
      </c>
    </row>
    <row r="4" spans="1:8" ht="15.75">
      <c r="A4" s="107" t="s">
        <v>11</v>
      </c>
      <c r="B4" s="108" t="s">
        <v>2385</v>
      </c>
      <c r="C4" s="109" t="s">
        <v>2382</v>
      </c>
      <c r="D4" s="110" t="s">
        <v>742</v>
      </c>
      <c r="E4" s="111" t="s">
        <v>2383</v>
      </c>
      <c r="F4" s="110"/>
      <c r="G4" s="110"/>
      <c r="H4" s="112">
        <f>[1]Sheet1!N5</f>
        <v>150</v>
      </c>
    </row>
    <row r="5" spans="1:8" ht="15.75">
      <c r="A5" s="107" t="s">
        <v>11</v>
      </c>
      <c r="B5" s="108" t="s">
        <v>2386</v>
      </c>
      <c r="C5" s="109" t="s">
        <v>2382</v>
      </c>
      <c r="D5" s="110" t="s">
        <v>742</v>
      </c>
      <c r="E5" s="111" t="s">
        <v>2383</v>
      </c>
      <c r="F5" s="110"/>
      <c r="G5" s="110"/>
      <c r="H5" s="112">
        <f>[1]Sheet1!N6</f>
        <v>150</v>
      </c>
    </row>
    <row r="6" spans="1:8" ht="15.75">
      <c r="A6" s="107" t="s">
        <v>11</v>
      </c>
      <c r="B6" s="108" t="s">
        <v>2387</v>
      </c>
      <c r="C6" s="113" t="s">
        <v>2388</v>
      </c>
      <c r="D6" s="109" t="s">
        <v>742</v>
      </c>
      <c r="E6" s="111" t="s">
        <v>2383</v>
      </c>
      <c r="F6" s="109"/>
      <c r="G6" s="109"/>
      <c r="H6" s="112">
        <f>[1]Sheet1!N7</f>
        <v>375</v>
      </c>
    </row>
    <row r="7" spans="1:8" ht="15.75">
      <c r="A7" s="107" t="s">
        <v>11</v>
      </c>
      <c r="B7" s="108" t="s">
        <v>2389</v>
      </c>
      <c r="C7" s="109" t="s">
        <v>2390</v>
      </c>
      <c r="D7" s="109" t="s">
        <v>1904</v>
      </c>
      <c r="E7" s="111" t="s">
        <v>2383</v>
      </c>
      <c r="F7" s="109"/>
      <c r="G7" s="109"/>
      <c r="H7" s="112">
        <f>[1]Sheet1!N8</f>
        <v>150</v>
      </c>
    </row>
    <row r="8" spans="1:8" ht="15.75">
      <c r="A8" s="107" t="s">
        <v>11</v>
      </c>
      <c r="B8" s="108" t="s">
        <v>2391</v>
      </c>
      <c r="C8" s="109" t="s">
        <v>2390</v>
      </c>
      <c r="D8" s="109" t="s">
        <v>1904</v>
      </c>
      <c r="E8" s="111" t="s">
        <v>2383</v>
      </c>
      <c r="F8" s="109"/>
      <c r="G8" s="109"/>
      <c r="H8" s="112">
        <f>[1]Sheet1!N9</f>
        <v>150</v>
      </c>
    </row>
    <row r="9" spans="1:8" ht="15.75">
      <c r="A9" s="107" t="s">
        <v>11</v>
      </c>
      <c r="B9" s="108" t="s">
        <v>2392</v>
      </c>
      <c r="C9" s="113" t="s">
        <v>2393</v>
      </c>
      <c r="D9" s="109" t="s">
        <v>482</v>
      </c>
      <c r="E9" s="111" t="s">
        <v>2383</v>
      </c>
      <c r="F9" s="109"/>
      <c r="G9" s="109"/>
      <c r="H9" s="112">
        <f>[1]Sheet1!N10</f>
        <v>150</v>
      </c>
    </row>
    <row r="10" spans="1:8" ht="15.75">
      <c r="A10" s="107" t="s">
        <v>11</v>
      </c>
      <c r="B10" s="108" t="s">
        <v>2394</v>
      </c>
      <c r="C10" s="113" t="s">
        <v>2395</v>
      </c>
      <c r="D10" s="109" t="s">
        <v>16</v>
      </c>
      <c r="E10" s="111" t="s">
        <v>2383</v>
      </c>
      <c r="F10" s="109"/>
      <c r="G10" s="109"/>
      <c r="H10" s="112">
        <f>[1]Sheet1!N11</f>
        <v>150</v>
      </c>
    </row>
    <row r="11" spans="1:8" ht="15.75">
      <c r="A11" s="107" t="s">
        <v>11</v>
      </c>
      <c r="B11" s="108" t="s">
        <v>2396</v>
      </c>
      <c r="C11" s="113" t="s">
        <v>2395</v>
      </c>
      <c r="D11" s="109" t="s">
        <v>16</v>
      </c>
      <c r="E11" s="111" t="s">
        <v>2383</v>
      </c>
      <c r="F11" s="109"/>
      <c r="G11" s="109"/>
      <c r="H11" s="112">
        <f>[1]Sheet1!N12</f>
        <v>150</v>
      </c>
    </row>
    <row r="12" spans="1:8" ht="15.75">
      <c r="A12" s="107" t="s">
        <v>11</v>
      </c>
      <c r="B12" s="108" t="s">
        <v>2397</v>
      </c>
      <c r="C12" s="109" t="s">
        <v>2398</v>
      </c>
      <c r="D12" s="109" t="s">
        <v>51</v>
      </c>
      <c r="E12" s="111" t="s">
        <v>2383</v>
      </c>
      <c r="F12" s="109"/>
      <c r="G12" s="109"/>
      <c r="H12" s="112">
        <f>[1]Sheet1!N13</f>
        <v>150</v>
      </c>
    </row>
    <row r="13" spans="1:8" ht="15.75">
      <c r="A13" s="107" t="s">
        <v>11</v>
      </c>
      <c r="B13" s="108" t="s">
        <v>2399</v>
      </c>
      <c r="C13" s="109" t="s">
        <v>2398</v>
      </c>
      <c r="D13" s="109" t="s">
        <v>51</v>
      </c>
      <c r="E13" s="111" t="s">
        <v>2383</v>
      </c>
      <c r="F13" s="109"/>
      <c r="G13" s="109"/>
      <c r="H13" s="112">
        <f>[1]Sheet1!N14</f>
        <v>150</v>
      </c>
    </row>
    <row r="14" spans="1:8" ht="15.75">
      <c r="A14" s="107" t="s">
        <v>11</v>
      </c>
      <c r="B14" s="114" t="s">
        <v>2400</v>
      </c>
      <c r="C14" s="115" t="s">
        <v>2401</v>
      </c>
      <c r="D14" s="116" t="s">
        <v>2291</v>
      </c>
      <c r="E14" s="111" t="s">
        <v>2383</v>
      </c>
      <c r="F14" s="116"/>
      <c r="G14" s="116"/>
      <c r="H14" s="112">
        <f>[1]Sheet1!N20</f>
        <v>150</v>
      </c>
    </row>
    <row r="15" spans="1:8" ht="15.75">
      <c r="A15" s="107" t="s">
        <v>11</v>
      </c>
      <c r="B15" s="117" t="s">
        <v>2402</v>
      </c>
      <c r="C15" s="113" t="s">
        <v>2401</v>
      </c>
      <c r="D15" s="109" t="s">
        <v>14</v>
      </c>
      <c r="E15" s="111" t="s">
        <v>2383</v>
      </c>
      <c r="F15" s="109"/>
      <c r="G15" s="109"/>
      <c r="H15" s="112">
        <f>[1]Sheet1!N21</f>
        <v>150</v>
      </c>
    </row>
    <row r="16" spans="1:8" ht="15.75">
      <c r="A16" s="107" t="s">
        <v>11</v>
      </c>
      <c r="B16" s="117" t="s">
        <v>2403</v>
      </c>
      <c r="C16" s="113" t="s">
        <v>2401</v>
      </c>
      <c r="D16" s="109" t="s">
        <v>14</v>
      </c>
      <c r="E16" s="111" t="s">
        <v>2383</v>
      </c>
      <c r="F16" s="109"/>
      <c r="G16" s="109"/>
      <c r="H16" s="112">
        <f>[1]Sheet1!N22</f>
        <v>150</v>
      </c>
    </row>
    <row r="17" spans="1:8" ht="15.75">
      <c r="A17" s="107" t="s">
        <v>11</v>
      </c>
      <c r="B17" s="117" t="s">
        <v>2404</v>
      </c>
      <c r="C17" s="113" t="s">
        <v>2401</v>
      </c>
      <c r="D17" s="109" t="s">
        <v>14</v>
      </c>
      <c r="E17" s="111" t="s">
        <v>2383</v>
      </c>
      <c r="F17" s="109"/>
      <c r="G17" s="109"/>
      <c r="H17" s="112">
        <f>[1]Sheet1!N23</f>
        <v>150</v>
      </c>
    </row>
    <row r="18" spans="1:8" ht="15.75">
      <c r="A18" s="107" t="s">
        <v>11</v>
      </c>
      <c r="B18" s="114" t="s">
        <v>2405</v>
      </c>
      <c r="C18" s="115" t="s">
        <v>2401</v>
      </c>
      <c r="D18" s="116" t="s">
        <v>2291</v>
      </c>
      <c r="E18" s="111" t="s">
        <v>2383</v>
      </c>
      <c r="F18" s="116"/>
      <c r="G18" s="116"/>
      <c r="H18" s="112">
        <f>[1]Sheet1!N24</f>
        <v>150</v>
      </c>
    </row>
    <row r="19" spans="1:8" ht="15.75">
      <c r="A19" s="107" t="s">
        <v>11</v>
      </c>
      <c r="B19" s="114" t="s">
        <v>2406</v>
      </c>
      <c r="C19" s="115" t="s">
        <v>2401</v>
      </c>
      <c r="D19" s="116" t="s">
        <v>2291</v>
      </c>
      <c r="E19" s="111" t="s">
        <v>2383</v>
      </c>
      <c r="F19" s="116"/>
      <c r="G19" s="116"/>
      <c r="H19" s="112">
        <f>[1]Sheet1!N25</f>
        <v>150</v>
      </c>
    </row>
    <row r="20" spans="1:8" ht="15.75">
      <c r="A20" s="107" t="s">
        <v>11</v>
      </c>
      <c r="B20" s="117" t="s">
        <v>2407</v>
      </c>
      <c r="C20" s="113" t="s">
        <v>2408</v>
      </c>
      <c r="D20" s="109" t="s">
        <v>49</v>
      </c>
      <c r="E20" s="111" t="s">
        <v>2383</v>
      </c>
      <c r="F20" s="109"/>
      <c r="G20" s="109"/>
      <c r="H20" s="112">
        <f>[1]Sheet1!N26</f>
        <v>150</v>
      </c>
    </row>
    <row r="21" spans="1:8" ht="15.75">
      <c r="A21" s="107" t="s">
        <v>11</v>
      </c>
      <c r="B21" s="117" t="s">
        <v>2409</v>
      </c>
      <c r="C21" s="113" t="s">
        <v>2408</v>
      </c>
      <c r="D21" s="109" t="s">
        <v>49</v>
      </c>
      <c r="E21" s="111" t="s">
        <v>2383</v>
      </c>
      <c r="F21" s="109"/>
      <c r="G21" s="109"/>
      <c r="H21" s="112">
        <f>[1]Sheet1!N27</f>
        <v>150</v>
      </c>
    </row>
    <row r="22" spans="1:8" ht="15.75">
      <c r="A22" s="107" t="s">
        <v>11</v>
      </c>
      <c r="B22" s="117" t="s">
        <v>2410</v>
      </c>
      <c r="C22" s="113" t="s">
        <v>2408</v>
      </c>
      <c r="D22" s="109" t="s">
        <v>49</v>
      </c>
      <c r="E22" s="111" t="s">
        <v>2383</v>
      </c>
      <c r="F22" s="109"/>
      <c r="G22" s="109"/>
      <c r="H22" s="112">
        <f>[1]Sheet1!N28</f>
        <v>150</v>
      </c>
    </row>
    <row r="23" spans="1:8" ht="15.75">
      <c r="A23" s="107" t="s">
        <v>11</v>
      </c>
      <c r="B23" s="117" t="s">
        <v>2411</v>
      </c>
      <c r="C23" s="113" t="s">
        <v>2408</v>
      </c>
      <c r="D23" s="109" t="s">
        <v>49</v>
      </c>
      <c r="E23" s="111" t="s">
        <v>2383</v>
      </c>
      <c r="F23" s="109"/>
      <c r="G23" s="109"/>
      <c r="H23" s="112">
        <f>[1]Sheet1!N29</f>
        <v>171.75</v>
      </c>
    </row>
    <row r="24" spans="1:8" ht="15.75">
      <c r="A24" s="107" t="s">
        <v>11</v>
      </c>
      <c r="B24" s="117" t="s">
        <v>2412</v>
      </c>
      <c r="C24" s="113" t="s">
        <v>2408</v>
      </c>
      <c r="D24" s="109" t="s">
        <v>49</v>
      </c>
      <c r="E24" s="111" t="s">
        <v>2383</v>
      </c>
      <c r="F24" s="109"/>
      <c r="G24" s="109"/>
      <c r="H24" s="112">
        <f>[1]Sheet1!N30</f>
        <v>150</v>
      </c>
    </row>
    <row r="25" spans="1:8" ht="15.75">
      <c r="A25" s="107" t="s">
        <v>11</v>
      </c>
      <c r="B25" s="117" t="s">
        <v>2413</v>
      </c>
      <c r="C25" s="113" t="s">
        <v>2408</v>
      </c>
      <c r="D25" s="109" t="s">
        <v>49</v>
      </c>
      <c r="E25" s="111" t="s">
        <v>2383</v>
      </c>
      <c r="F25" s="109"/>
      <c r="G25" s="109"/>
      <c r="H25" s="112">
        <f>[1]Sheet1!N31</f>
        <v>150</v>
      </c>
    </row>
    <row r="26" spans="1:8" ht="15.75">
      <c r="A26" s="107" t="s">
        <v>11</v>
      </c>
      <c r="B26" s="117" t="s">
        <v>2414</v>
      </c>
      <c r="C26" s="109" t="s">
        <v>2415</v>
      </c>
      <c r="D26" s="109" t="s">
        <v>1904</v>
      </c>
      <c r="E26" s="111" t="s">
        <v>2383</v>
      </c>
      <c r="F26" s="109"/>
      <c r="G26" s="109"/>
      <c r="H26" s="112">
        <f>[1]Sheet1!N32</f>
        <v>150</v>
      </c>
    </row>
    <row r="27" spans="1:8" ht="15.75">
      <c r="A27" s="107" t="s">
        <v>11</v>
      </c>
      <c r="B27" s="117" t="s">
        <v>2416</v>
      </c>
      <c r="C27" s="109" t="s">
        <v>2415</v>
      </c>
      <c r="D27" s="109" t="s">
        <v>1904</v>
      </c>
      <c r="E27" s="111" t="s">
        <v>2383</v>
      </c>
      <c r="F27" s="109"/>
      <c r="G27" s="109"/>
      <c r="H27" s="112">
        <f>[1]Sheet1!N33</f>
        <v>150</v>
      </c>
    </row>
    <row r="28" spans="1:8" ht="15.75">
      <c r="A28" s="107" t="s">
        <v>11</v>
      </c>
      <c r="B28" s="117" t="s">
        <v>2417</v>
      </c>
      <c r="C28" s="113" t="s">
        <v>2418</v>
      </c>
      <c r="D28" s="109" t="s">
        <v>742</v>
      </c>
      <c r="E28" s="111" t="s">
        <v>2383</v>
      </c>
      <c r="F28" s="109"/>
      <c r="G28" s="109"/>
      <c r="H28" s="112">
        <f>[1]Sheet1!N34</f>
        <v>150</v>
      </c>
    </row>
    <row r="29" spans="1:8" ht="15.75">
      <c r="A29" s="107" t="s">
        <v>11</v>
      </c>
      <c r="B29" s="117" t="s">
        <v>2419</v>
      </c>
      <c r="C29" s="113" t="s">
        <v>2418</v>
      </c>
      <c r="D29" s="109" t="s">
        <v>742</v>
      </c>
      <c r="E29" s="111" t="s">
        <v>2383</v>
      </c>
      <c r="F29" s="109"/>
      <c r="G29" s="109"/>
      <c r="H29" s="112">
        <f>[1]Sheet1!N35</f>
        <v>150</v>
      </c>
    </row>
    <row r="30" spans="1:8" ht="15.75">
      <c r="A30" s="107" t="s">
        <v>11</v>
      </c>
      <c r="B30" s="117" t="s">
        <v>2420</v>
      </c>
      <c r="C30" s="113" t="s">
        <v>2421</v>
      </c>
      <c r="D30" s="109" t="s">
        <v>2422</v>
      </c>
      <c r="E30" s="111" t="s">
        <v>2383</v>
      </c>
      <c r="F30" s="109"/>
      <c r="G30" s="109"/>
      <c r="H30" s="112">
        <f>[1]Sheet1!N36</f>
        <v>138.75</v>
      </c>
    </row>
    <row r="31" spans="1:8" ht="15.75">
      <c r="A31" s="107" t="s">
        <v>11</v>
      </c>
      <c r="B31" s="117" t="s">
        <v>2423</v>
      </c>
      <c r="C31" s="113" t="s">
        <v>2421</v>
      </c>
      <c r="D31" s="109" t="s">
        <v>2422</v>
      </c>
      <c r="E31" s="111" t="s">
        <v>2383</v>
      </c>
      <c r="F31" s="109"/>
      <c r="G31" s="109"/>
      <c r="H31" s="112">
        <f>[1]Sheet1!N37</f>
        <v>150</v>
      </c>
    </row>
    <row r="32" spans="1:8" ht="15.75">
      <c r="A32" s="107" t="s">
        <v>11</v>
      </c>
      <c r="B32" s="117" t="s">
        <v>2424</v>
      </c>
      <c r="C32" s="113" t="s">
        <v>2425</v>
      </c>
      <c r="D32" s="109" t="s">
        <v>2426</v>
      </c>
      <c r="E32" s="111" t="s">
        <v>2383</v>
      </c>
      <c r="F32" s="109"/>
      <c r="G32" s="109"/>
      <c r="H32" s="112">
        <f>[1]Sheet1!N38</f>
        <v>166.5</v>
      </c>
    </row>
    <row r="33" spans="1:8" ht="15.75">
      <c r="A33" s="107" t="s">
        <v>11</v>
      </c>
      <c r="B33" s="117" t="s">
        <v>2427</v>
      </c>
      <c r="C33" s="113" t="s">
        <v>2425</v>
      </c>
      <c r="D33" s="109" t="s">
        <v>2426</v>
      </c>
      <c r="E33" s="111" t="s">
        <v>2383</v>
      </c>
      <c r="F33" s="109"/>
      <c r="G33" s="109"/>
      <c r="H33" s="112">
        <f>[1]Sheet1!N39</f>
        <v>153</v>
      </c>
    </row>
    <row r="34" spans="1:8" ht="15.75">
      <c r="A34" s="107" t="s">
        <v>11</v>
      </c>
      <c r="B34" s="117" t="s">
        <v>2428</v>
      </c>
      <c r="C34" s="113" t="s">
        <v>2425</v>
      </c>
      <c r="D34" s="109" t="s">
        <v>75</v>
      </c>
      <c r="E34" s="111" t="s">
        <v>2383</v>
      </c>
      <c r="F34" s="109"/>
      <c r="G34" s="109"/>
      <c r="H34" s="112">
        <f>[1]Sheet1!N40</f>
        <v>153</v>
      </c>
    </row>
    <row r="35" spans="1:8" ht="15.75">
      <c r="A35" s="107" t="s">
        <v>11</v>
      </c>
      <c r="B35" s="117" t="s">
        <v>2429</v>
      </c>
      <c r="C35" s="113" t="s">
        <v>2425</v>
      </c>
      <c r="D35" s="109" t="s">
        <v>75</v>
      </c>
      <c r="E35" s="111" t="s">
        <v>2383</v>
      </c>
      <c r="F35" s="109"/>
      <c r="G35" s="109"/>
      <c r="H35" s="112">
        <f>[1]Sheet1!N41</f>
        <v>153.75</v>
      </c>
    </row>
    <row r="36" spans="1:8" ht="15.75">
      <c r="A36" s="107" t="s">
        <v>11</v>
      </c>
      <c r="B36" s="117" t="s">
        <v>2430</v>
      </c>
      <c r="C36" s="113" t="s">
        <v>2431</v>
      </c>
      <c r="D36" s="109" t="s">
        <v>12</v>
      </c>
      <c r="E36" s="111" t="s">
        <v>2383</v>
      </c>
      <c r="F36" s="109"/>
      <c r="G36" s="109"/>
      <c r="H36" s="112">
        <f>[1]Sheet1!N42</f>
        <v>192</v>
      </c>
    </row>
    <row r="37" spans="1:8" ht="15.75">
      <c r="A37" s="107" t="s">
        <v>11</v>
      </c>
      <c r="B37" s="117" t="s">
        <v>2432</v>
      </c>
      <c r="C37" s="113" t="s">
        <v>2431</v>
      </c>
      <c r="D37" s="109" t="s">
        <v>12</v>
      </c>
      <c r="E37" s="111" t="s">
        <v>2383</v>
      </c>
      <c r="F37" s="109"/>
      <c r="G37" s="109"/>
      <c r="H37" s="112">
        <f>[1]Sheet1!N43</f>
        <v>187.5</v>
      </c>
    </row>
    <row r="38" spans="1:8" ht="15.75">
      <c r="A38" s="107" t="s">
        <v>11</v>
      </c>
      <c r="B38" s="117" t="s">
        <v>2433</v>
      </c>
      <c r="C38" s="113" t="s">
        <v>2431</v>
      </c>
      <c r="D38" s="109" t="s">
        <v>12</v>
      </c>
      <c r="E38" s="111" t="s">
        <v>2383</v>
      </c>
      <c r="F38" s="109"/>
      <c r="G38" s="109"/>
      <c r="H38" s="112">
        <f>[1]Sheet1!N44</f>
        <v>192.75</v>
      </c>
    </row>
    <row r="39" spans="1:8" ht="15.75">
      <c r="A39" s="107" t="s">
        <v>11</v>
      </c>
      <c r="B39" s="117" t="s">
        <v>2434</v>
      </c>
      <c r="C39" s="113" t="s">
        <v>2431</v>
      </c>
      <c r="D39" s="109" t="s">
        <v>482</v>
      </c>
      <c r="E39" s="111" t="s">
        <v>2383</v>
      </c>
      <c r="F39" s="109"/>
      <c r="G39" s="109"/>
      <c r="H39" s="112">
        <f>[1]Sheet1!N45</f>
        <v>189.75</v>
      </c>
    </row>
    <row r="40" spans="1:8" ht="15.75">
      <c r="A40" s="107" t="s">
        <v>11</v>
      </c>
      <c r="B40" s="117" t="s">
        <v>2435</v>
      </c>
      <c r="C40" s="113" t="s">
        <v>2431</v>
      </c>
      <c r="D40" s="109" t="s">
        <v>482</v>
      </c>
      <c r="E40" s="111" t="s">
        <v>2383</v>
      </c>
      <c r="F40" s="109"/>
      <c r="G40" s="109"/>
      <c r="H40" s="112">
        <f>[1]Sheet1!N46</f>
        <v>192</v>
      </c>
    </row>
    <row r="41" spans="1:8" ht="15.75">
      <c r="A41" s="107" t="s">
        <v>11</v>
      </c>
      <c r="B41" s="117" t="s">
        <v>2436</v>
      </c>
      <c r="C41" s="113" t="s">
        <v>2431</v>
      </c>
      <c r="D41" s="109" t="s">
        <v>482</v>
      </c>
      <c r="E41" s="111" t="s">
        <v>2383</v>
      </c>
      <c r="F41" s="109"/>
      <c r="G41" s="109"/>
      <c r="H41" s="112">
        <f>[1]Sheet1!N47</f>
        <v>187.5</v>
      </c>
    </row>
    <row r="42" spans="1:8" ht="15.75">
      <c r="A42" s="107" t="s">
        <v>11</v>
      </c>
      <c r="B42" s="114" t="s">
        <v>2437</v>
      </c>
      <c r="C42" s="115" t="s">
        <v>2438</v>
      </c>
      <c r="D42" s="118" t="s">
        <v>2291</v>
      </c>
      <c r="E42" s="111" t="s">
        <v>2383</v>
      </c>
      <c r="F42" s="118"/>
      <c r="G42" s="118"/>
      <c r="H42" s="112">
        <f>[1]Sheet1!N48</f>
        <v>150</v>
      </c>
    </row>
    <row r="43" spans="1:8" ht="15.75">
      <c r="A43" s="107" t="s">
        <v>11</v>
      </c>
      <c r="B43" s="114" t="s">
        <v>2439</v>
      </c>
      <c r="C43" s="115" t="s">
        <v>2438</v>
      </c>
      <c r="D43" s="118" t="s">
        <v>2291</v>
      </c>
      <c r="E43" s="111" t="s">
        <v>2383</v>
      </c>
      <c r="F43" s="118"/>
      <c r="G43" s="118"/>
      <c r="H43" s="112">
        <f>[1]Sheet1!N49</f>
        <v>150</v>
      </c>
    </row>
    <row r="44" spans="1:8" ht="15.75">
      <c r="A44" s="107" t="s">
        <v>11</v>
      </c>
      <c r="B44" s="117" t="s">
        <v>2440</v>
      </c>
      <c r="C44" s="113" t="s">
        <v>2441</v>
      </c>
      <c r="D44" s="118" t="s">
        <v>43</v>
      </c>
      <c r="E44" s="111" t="s">
        <v>2383</v>
      </c>
      <c r="F44" s="118"/>
      <c r="G44" s="118"/>
      <c r="H44" s="112">
        <f>[1]Sheet1!N50</f>
        <v>137.25</v>
      </c>
    </row>
    <row r="45" spans="1:8" ht="15.75">
      <c r="A45" s="107" t="s">
        <v>11</v>
      </c>
      <c r="B45" s="117" t="s">
        <v>2442</v>
      </c>
      <c r="C45" s="113" t="s">
        <v>2441</v>
      </c>
      <c r="D45" s="118" t="s">
        <v>43</v>
      </c>
      <c r="E45" s="111" t="s">
        <v>2383</v>
      </c>
      <c r="F45" s="118"/>
      <c r="G45" s="118"/>
      <c r="H45" s="112">
        <f>[1]Sheet1!N51</f>
        <v>104.25</v>
      </c>
    </row>
    <row r="46" spans="1:8" ht="15.75">
      <c r="A46" s="107" t="s">
        <v>11</v>
      </c>
      <c r="B46" s="117" t="s">
        <v>2443</v>
      </c>
      <c r="C46" s="113" t="s">
        <v>2441</v>
      </c>
      <c r="D46" s="118" t="s">
        <v>43</v>
      </c>
      <c r="E46" s="111" t="s">
        <v>2383</v>
      </c>
      <c r="F46" s="118"/>
      <c r="G46" s="118"/>
      <c r="H46" s="112">
        <f>[1]Sheet1!N52</f>
        <v>153.75</v>
      </c>
    </row>
    <row r="47" spans="1:8" ht="15.75">
      <c r="A47" s="107" t="s">
        <v>11</v>
      </c>
      <c r="B47" s="117" t="s">
        <v>2444</v>
      </c>
      <c r="C47" s="113" t="s">
        <v>2445</v>
      </c>
      <c r="D47" s="118" t="s">
        <v>2446</v>
      </c>
      <c r="E47" s="111" t="s">
        <v>2383</v>
      </c>
      <c r="F47" s="118"/>
      <c r="G47" s="118"/>
      <c r="H47" s="112">
        <f>[1]Sheet1!N53</f>
        <v>150</v>
      </c>
    </row>
    <row r="48" spans="1:8" ht="15.75">
      <c r="A48" s="107" t="s">
        <v>11</v>
      </c>
      <c r="B48" s="117" t="s">
        <v>2447</v>
      </c>
      <c r="C48" s="113" t="s">
        <v>2445</v>
      </c>
      <c r="D48" s="118" t="s">
        <v>2446</v>
      </c>
      <c r="E48" s="111" t="s">
        <v>2383</v>
      </c>
      <c r="F48" s="118"/>
      <c r="G48" s="118"/>
      <c r="H48" s="112">
        <f>[1]Sheet1!N54</f>
        <v>150</v>
      </c>
    </row>
    <row r="49" spans="1:8" ht="15.75">
      <c r="A49" s="107" t="s">
        <v>11</v>
      </c>
      <c r="B49" s="117" t="s">
        <v>2448</v>
      </c>
      <c r="C49" s="113" t="s">
        <v>2449</v>
      </c>
      <c r="D49" s="109" t="s">
        <v>18</v>
      </c>
      <c r="E49" s="111" t="s">
        <v>2383</v>
      </c>
      <c r="F49" s="109"/>
      <c r="G49" s="109"/>
      <c r="H49" s="112">
        <f>[1]Sheet1!N55</f>
        <v>195</v>
      </c>
    </row>
    <row r="50" spans="1:8" ht="15.75">
      <c r="A50" s="107" t="s">
        <v>11</v>
      </c>
      <c r="B50" s="117" t="s">
        <v>2450</v>
      </c>
      <c r="C50" s="113" t="s">
        <v>2449</v>
      </c>
      <c r="D50" s="109" t="s">
        <v>12</v>
      </c>
      <c r="E50" s="111" t="s">
        <v>2383</v>
      </c>
      <c r="F50" s="109"/>
      <c r="G50" s="109"/>
      <c r="H50" s="112">
        <f>[1]Sheet1!N56</f>
        <v>150</v>
      </c>
    </row>
    <row r="51" spans="1:8" ht="15.75">
      <c r="A51" s="107" t="s">
        <v>11</v>
      </c>
      <c r="B51" s="117" t="s">
        <v>2451</v>
      </c>
      <c r="C51" s="113" t="s">
        <v>2449</v>
      </c>
      <c r="D51" s="109" t="s">
        <v>49</v>
      </c>
      <c r="E51" s="111" t="s">
        <v>2383</v>
      </c>
      <c r="F51" s="109"/>
      <c r="G51" s="109"/>
      <c r="H51" s="112">
        <v>0</v>
      </c>
    </row>
    <row r="52" spans="1:8" ht="15.75">
      <c r="A52" s="107" t="s">
        <v>11</v>
      </c>
      <c r="B52" s="117" t="s">
        <v>2452</v>
      </c>
      <c r="C52" s="113" t="s">
        <v>2449</v>
      </c>
      <c r="D52" s="109" t="s">
        <v>49</v>
      </c>
      <c r="E52" s="111" t="s">
        <v>2383</v>
      </c>
      <c r="F52" s="109"/>
      <c r="G52" s="109"/>
      <c r="H52" s="112">
        <f>[1]Sheet1!N58</f>
        <v>225</v>
      </c>
    </row>
    <row r="53" spans="1:8" ht="15.75">
      <c r="A53" s="107" t="s">
        <v>11</v>
      </c>
      <c r="B53" s="117" t="s">
        <v>2453</v>
      </c>
      <c r="C53" s="113" t="s">
        <v>2449</v>
      </c>
      <c r="D53" s="109" t="s">
        <v>49</v>
      </c>
      <c r="E53" s="111" t="s">
        <v>2383</v>
      </c>
      <c r="F53" s="109"/>
      <c r="G53" s="109"/>
      <c r="H53" s="112">
        <f>[1]Sheet1!N59</f>
        <v>187.5</v>
      </c>
    </row>
    <row r="54" spans="1:8" ht="15.75">
      <c r="A54" s="107" t="s">
        <v>11</v>
      </c>
      <c r="B54" s="117" t="s">
        <v>2454</v>
      </c>
      <c r="C54" s="113" t="s">
        <v>2449</v>
      </c>
      <c r="D54" s="109" t="s">
        <v>742</v>
      </c>
      <c r="E54" s="111" t="s">
        <v>2383</v>
      </c>
      <c r="F54" s="109"/>
      <c r="G54" s="109"/>
      <c r="H54" s="112">
        <f>[1]Sheet1!N60</f>
        <v>187.5</v>
      </c>
    </row>
    <row r="55" spans="1:8" ht="15.75">
      <c r="A55" s="107" t="s">
        <v>11</v>
      </c>
      <c r="B55" s="117" t="s">
        <v>2455</v>
      </c>
      <c r="C55" s="113" t="s">
        <v>2449</v>
      </c>
      <c r="D55" s="109" t="s">
        <v>49</v>
      </c>
      <c r="E55" s="111" t="s">
        <v>2383</v>
      </c>
      <c r="F55" s="109"/>
      <c r="G55" s="109"/>
      <c r="H55" s="112">
        <f>[1]Sheet1!N61</f>
        <v>150</v>
      </c>
    </row>
    <row r="56" spans="1:8" ht="15.75">
      <c r="A56" s="107" t="s">
        <v>11</v>
      </c>
      <c r="B56" s="117" t="s">
        <v>2456</v>
      </c>
      <c r="C56" s="113" t="s">
        <v>2449</v>
      </c>
      <c r="D56" s="109" t="s">
        <v>49</v>
      </c>
      <c r="E56" s="111" t="s">
        <v>2383</v>
      </c>
      <c r="F56" s="109"/>
      <c r="G56" s="109"/>
      <c r="H56" s="112">
        <f>[1]Sheet1!N62</f>
        <v>187.5</v>
      </c>
    </row>
    <row r="57" spans="1:8" ht="15.75">
      <c r="A57" s="107" t="s">
        <v>11</v>
      </c>
      <c r="B57" s="117" t="s">
        <v>2457</v>
      </c>
      <c r="C57" s="113" t="s">
        <v>2449</v>
      </c>
      <c r="D57" s="109" t="s">
        <v>49</v>
      </c>
      <c r="E57" s="111" t="s">
        <v>2383</v>
      </c>
      <c r="F57" s="109"/>
      <c r="G57" s="109"/>
      <c r="H57" s="112">
        <f>[1]Sheet1!N63</f>
        <v>210</v>
      </c>
    </row>
    <row r="58" spans="1:8" ht="15.75">
      <c r="A58" s="107" t="s">
        <v>11</v>
      </c>
      <c r="B58" s="117" t="s">
        <v>2458</v>
      </c>
      <c r="C58" s="113" t="s">
        <v>2449</v>
      </c>
      <c r="D58" s="109" t="s">
        <v>49</v>
      </c>
      <c r="E58" s="111" t="s">
        <v>2383</v>
      </c>
      <c r="F58" s="109"/>
      <c r="G58" s="109"/>
      <c r="H58" s="112">
        <f>[1]Sheet1!N64</f>
        <v>210</v>
      </c>
    </row>
    <row r="59" spans="1:8" ht="15.75">
      <c r="A59" s="107" t="s">
        <v>11</v>
      </c>
      <c r="B59" s="117" t="s">
        <v>2459</v>
      </c>
      <c r="C59" s="113" t="s">
        <v>2449</v>
      </c>
      <c r="D59" s="109" t="s">
        <v>49</v>
      </c>
      <c r="E59" s="111" t="s">
        <v>2383</v>
      </c>
      <c r="F59" s="109"/>
      <c r="G59" s="109"/>
      <c r="H59" s="112">
        <f>[1]Sheet1!N65</f>
        <v>187.5</v>
      </c>
    </row>
    <row r="60" spans="1:8" ht="15.75">
      <c r="A60" s="107" t="s">
        <v>11</v>
      </c>
      <c r="B60" s="117" t="s">
        <v>2460</v>
      </c>
      <c r="C60" s="113" t="s">
        <v>2449</v>
      </c>
      <c r="D60" s="109" t="s">
        <v>49</v>
      </c>
      <c r="E60" s="111" t="s">
        <v>2383</v>
      </c>
      <c r="F60" s="109"/>
      <c r="G60" s="109"/>
      <c r="H60" s="112">
        <f>[1]Sheet1!N66</f>
        <v>210</v>
      </c>
    </row>
    <row r="61" spans="1:8" ht="15.75">
      <c r="A61" s="107" t="s">
        <v>11</v>
      </c>
      <c r="B61" s="117" t="s">
        <v>2461</v>
      </c>
      <c r="C61" s="113" t="s">
        <v>2449</v>
      </c>
      <c r="D61" s="109" t="s">
        <v>49</v>
      </c>
      <c r="E61" s="111" t="s">
        <v>2383</v>
      </c>
      <c r="F61" s="109"/>
      <c r="G61" s="109"/>
      <c r="H61" s="112">
        <f>[1]Sheet1!N67</f>
        <v>112.5</v>
      </c>
    </row>
    <row r="62" spans="1:8" ht="15.75">
      <c r="A62" s="107" t="s">
        <v>11</v>
      </c>
      <c r="B62" s="117" t="s">
        <v>2462</v>
      </c>
      <c r="C62" s="113" t="s">
        <v>2449</v>
      </c>
      <c r="D62" s="109" t="s">
        <v>49</v>
      </c>
      <c r="E62" s="111" t="s">
        <v>2383</v>
      </c>
      <c r="F62" s="109"/>
      <c r="G62" s="109"/>
      <c r="H62" s="112">
        <f>[1]Sheet1!N68</f>
        <v>105</v>
      </c>
    </row>
    <row r="63" spans="1:8" ht="15.75">
      <c r="A63" s="107" t="s">
        <v>11</v>
      </c>
      <c r="B63" s="117" t="s">
        <v>2463</v>
      </c>
      <c r="C63" s="113" t="s">
        <v>2449</v>
      </c>
      <c r="D63" s="109" t="s">
        <v>49</v>
      </c>
      <c r="E63" s="111" t="s">
        <v>2383</v>
      </c>
      <c r="F63" s="109"/>
      <c r="G63" s="109"/>
      <c r="H63" s="112">
        <f>[1]Sheet1!N69</f>
        <v>375</v>
      </c>
    </row>
    <row r="64" spans="1:8" ht="15.75">
      <c r="A64" s="107" t="s">
        <v>11</v>
      </c>
      <c r="B64" s="117" t="s">
        <v>2464</v>
      </c>
      <c r="C64" s="113" t="s">
        <v>2449</v>
      </c>
      <c r="D64" s="109" t="s">
        <v>49</v>
      </c>
      <c r="E64" s="111" t="s">
        <v>2383</v>
      </c>
      <c r="F64" s="109"/>
      <c r="G64" s="109"/>
      <c r="H64" s="112">
        <f>[1]Sheet1!N70</f>
        <v>112.5</v>
      </c>
    </row>
    <row r="65" spans="1:8" ht="15.75">
      <c r="A65" s="107" t="s">
        <v>11</v>
      </c>
      <c r="B65" s="117" t="s">
        <v>2465</v>
      </c>
      <c r="C65" s="113" t="s">
        <v>2466</v>
      </c>
      <c r="D65" s="118" t="s">
        <v>18</v>
      </c>
      <c r="E65" s="111" t="s">
        <v>2383</v>
      </c>
      <c r="F65" s="118"/>
      <c r="G65" s="118"/>
      <c r="H65" s="112">
        <f>[1]Sheet1!N71</f>
        <v>150</v>
      </c>
    </row>
    <row r="66" spans="1:8" ht="15.75">
      <c r="A66" s="107" t="s">
        <v>11</v>
      </c>
      <c r="B66" s="117" t="s">
        <v>2467</v>
      </c>
      <c r="C66" s="113" t="s">
        <v>2466</v>
      </c>
      <c r="D66" s="118" t="s">
        <v>18</v>
      </c>
      <c r="E66" s="111" t="s">
        <v>2383</v>
      </c>
      <c r="F66" s="118"/>
      <c r="G66" s="118"/>
      <c r="H66" s="112">
        <f>[1]Sheet1!N72</f>
        <v>150</v>
      </c>
    </row>
    <row r="67" spans="1:8" ht="15.75">
      <c r="A67" s="107" t="s">
        <v>11</v>
      </c>
      <c r="B67" s="117" t="s">
        <v>2468</v>
      </c>
      <c r="C67" s="113" t="s">
        <v>2466</v>
      </c>
      <c r="D67" s="118" t="s">
        <v>18</v>
      </c>
      <c r="E67" s="111" t="s">
        <v>2383</v>
      </c>
      <c r="F67" s="118"/>
      <c r="G67" s="118"/>
      <c r="H67" s="112">
        <f>[1]Sheet1!N73</f>
        <v>150</v>
      </c>
    </row>
    <row r="68" spans="1:8" ht="15.75">
      <c r="A68" s="107" t="s">
        <v>11</v>
      </c>
      <c r="B68" s="114" t="s">
        <v>2469</v>
      </c>
      <c r="C68" s="115" t="s">
        <v>2470</v>
      </c>
      <c r="D68" s="116" t="s">
        <v>2291</v>
      </c>
      <c r="E68" s="111" t="s">
        <v>2383</v>
      </c>
      <c r="F68" s="116"/>
      <c r="G68" s="116"/>
      <c r="H68" s="112">
        <f>[1]Sheet1!N74</f>
        <v>187.5</v>
      </c>
    </row>
    <row r="69" spans="1:8" ht="15.75">
      <c r="A69" s="107" t="s">
        <v>11</v>
      </c>
      <c r="B69" s="114" t="s">
        <v>2471</v>
      </c>
      <c r="C69" s="115" t="s">
        <v>2470</v>
      </c>
      <c r="D69" s="116" t="s">
        <v>2291</v>
      </c>
      <c r="E69" s="111" t="s">
        <v>2383</v>
      </c>
      <c r="F69" s="116"/>
      <c r="G69" s="116"/>
      <c r="H69" s="112">
        <f>[1]Sheet1!N75</f>
        <v>187.5</v>
      </c>
    </row>
    <row r="70" spans="1:8" ht="15.75">
      <c r="A70" s="107" t="s">
        <v>11</v>
      </c>
      <c r="B70" s="117" t="s">
        <v>2472</v>
      </c>
      <c r="C70" s="113" t="s">
        <v>2470</v>
      </c>
      <c r="D70" s="109" t="s">
        <v>14</v>
      </c>
      <c r="E70" s="111" t="s">
        <v>2383</v>
      </c>
      <c r="F70" s="109"/>
      <c r="G70" s="109"/>
      <c r="H70" s="112">
        <f>[1]Sheet1!N76</f>
        <v>150</v>
      </c>
    </row>
    <row r="71" spans="1:8" ht="15.75">
      <c r="A71" s="107" t="s">
        <v>11</v>
      </c>
      <c r="B71" s="117" t="s">
        <v>2473</v>
      </c>
      <c r="C71" s="113" t="s">
        <v>2470</v>
      </c>
      <c r="D71" s="109" t="s">
        <v>14</v>
      </c>
      <c r="E71" s="111" t="s">
        <v>2383</v>
      </c>
      <c r="F71" s="109"/>
      <c r="G71" s="109"/>
      <c r="H71" s="112">
        <f>[1]Sheet1!N77</f>
        <v>150</v>
      </c>
    </row>
    <row r="72" spans="1:8" ht="15.75">
      <c r="A72" s="107" t="s">
        <v>11</v>
      </c>
      <c r="B72" s="117" t="s">
        <v>2474</v>
      </c>
      <c r="C72" s="113" t="s">
        <v>2475</v>
      </c>
      <c r="D72" s="118" t="s">
        <v>2476</v>
      </c>
      <c r="E72" s="111" t="s">
        <v>2383</v>
      </c>
      <c r="F72" s="118"/>
      <c r="G72" s="118"/>
      <c r="H72" s="112">
        <f>[1]Sheet1!N78</f>
        <v>0</v>
      </c>
    </row>
    <row r="73" spans="1:8" ht="15.75">
      <c r="A73" s="107" t="s">
        <v>11</v>
      </c>
      <c r="B73" s="117" t="s">
        <v>2477</v>
      </c>
      <c r="C73" s="113" t="s">
        <v>2475</v>
      </c>
      <c r="D73" s="118" t="s">
        <v>60</v>
      </c>
      <c r="E73" s="111" t="s">
        <v>2383</v>
      </c>
      <c r="F73" s="118"/>
      <c r="G73" s="118"/>
      <c r="H73" s="112">
        <f>[1]Sheet1!N79</f>
        <v>0</v>
      </c>
    </row>
    <row r="74" spans="1:8" ht="15.75">
      <c r="A74" s="107" t="s">
        <v>11</v>
      </c>
      <c r="B74" s="117" t="s">
        <v>2478</v>
      </c>
      <c r="C74" s="113" t="s">
        <v>2475</v>
      </c>
      <c r="D74" s="118" t="s">
        <v>49</v>
      </c>
      <c r="E74" s="111" t="s">
        <v>2383</v>
      </c>
      <c r="F74" s="118"/>
      <c r="G74" s="118"/>
      <c r="H74" s="112">
        <f>[1]Sheet1!N80</f>
        <v>0</v>
      </c>
    </row>
    <row r="75" spans="1:8" ht="15.75">
      <c r="A75" s="107" t="s">
        <v>11</v>
      </c>
      <c r="B75" s="117" t="s">
        <v>2479</v>
      </c>
      <c r="C75" s="113" t="s">
        <v>2480</v>
      </c>
      <c r="D75" s="118" t="s">
        <v>49</v>
      </c>
      <c r="E75" s="111" t="s">
        <v>2383</v>
      </c>
      <c r="F75" s="118"/>
      <c r="G75" s="118"/>
      <c r="H75" s="112">
        <f>[1]Sheet1!N81</f>
        <v>150</v>
      </c>
    </row>
    <row r="76" spans="1:8" ht="15.75">
      <c r="A76" s="107" t="s">
        <v>11</v>
      </c>
      <c r="B76" s="117" t="s">
        <v>2481</v>
      </c>
      <c r="C76" s="113" t="s">
        <v>2480</v>
      </c>
      <c r="D76" s="118" t="s">
        <v>49</v>
      </c>
      <c r="E76" s="111" t="s">
        <v>2383</v>
      </c>
      <c r="F76" s="118"/>
      <c r="G76" s="118"/>
      <c r="H76" s="112">
        <f>[1]Sheet1!N82</f>
        <v>150</v>
      </c>
    </row>
    <row r="77" spans="1:8" ht="15.75">
      <c r="A77" s="107" t="s">
        <v>11</v>
      </c>
      <c r="B77" s="117" t="s">
        <v>2482</v>
      </c>
      <c r="C77" s="113" t="s">
        <v>2483</v>
      </c>
      <c r="D77" s="118" t="s">
        <v>519</v>
      </c>
      <c r="E77" s="111" t="s">
        <v>2383</v>
      </c>
      <c r="F77" s="118"/>
      <c r="G77" s="118"/>
      <c r="H77" s="112">
        <f>[1]Sheet1!N83</f>
        <v>150</v>
      </c>
    </row>
    <row r="78" spans="1:8" ht="15.75">
      <c r="A78" s="107" t="s">
        <v>11</v>
      </c>
      <c r="B78" s="114" t="s">
        <v>2484</v>
      </c>
      <c r="C78" s="115" t="s">
        <v>2483</v>
      </c>
      <c r="D78" s="118" t="s">
        <v>2485</v>
      </c>
      <c r="E78" s="111" t="s">
        <v>2383</v>
      </c>
      <c r="F78" s="118"/>
      <c r="G78" s="118"/>
      <c r="H78" s="112">
        <f>[1]Sheet1!N84</f>
        <v>150</v>
      </c>
    </row>
    <row r="79" spans="1:8" ht="15.75">
      <c r="A79" s="107" t="s">
        <v>11</v>
      </c>
      <c r="B79" s="114" t="s">
        <v>2486</v>
      </c>
      <c r="C79" s="115" t="s">
        <v>2483</v>
      </c>
      <c r="D79" s="118" t="s">
        <v>2485</v>
      </c>
      <c r="E79" s="111" t="s">
        <v>2383</v>
      </c>
      <c r="F79" s="118"/>
      <c r="G79" s="118"/>
      <c r="H79" s="112">
        <f>[1]Sheet1!N85</f>
        <v>150</v>
      </c>
    </row>
    <row r="80" spans="1:8" ht="15.75">
      <c r="A80" s="107" t="s">
        <v>11</v>
      </c>
      <c r="B80" s="114" t="s">
        <v>2487</v>
      </c>
      <c r="C80" s="115" t="s">
        <v>2483</v>
      </c>
      <c r="D80" s="118" t="s">
        <v>2485</v>
      </c>
      <c r="E80" s="111" t="s">
        <v>2383</v>
      </c>
      <c r="F80" s="118"/>
      <c r="G80" s="118"/>
      <c r="H80" s="112">
        <f>[1]Sheet1!N86</f>
        <v>150</v>
      </c>
    </row>
    <row r="81" spans="1:8" ht="15.75">
      <c r="A81" s="107" t="s">
        <v>11</v>
      </c>
      <c r="B81" s="117" t="s">
        <v>2488</v>
      </c>
      <c r="C81" s="113" t="s">
        <v>2483</v>
      </c>
      <c r="D81" s="118" t="s">
        <v>519</v>
      </c>
      <c r="E81" s="111" t="s">
        <v>2383</v>
      </c>
      <c r="F81" s="118"/>
      <c r="G81" s="118"/>
      <c r="H81" s="112">
        <f>[1]Sheet1!N87</f>
        <v>150</v>
      </c>
    </row>
    <row r="82" spans="1:8" ht="15.75">
      <c r="A82" s="107" t="s">
        <v>11</v>
      </c>
      <c r="B82" s="117" t="s">
        <v>2489</v>
      </c>
      <c r="C82" s="113" t="s">
        <v>2483</v>
      </c>
      <c r="D82" s="118" t="s">
        <v>519</v>
      </c>
      <c r="E82" s="111" t="s">
        <v>2383</v>
      </c>
      <c r="F82" s="118"/>
      <c r="G82" s="118"/>
      <c r="H82" s="112">
        <f>[1]Sheet1!N88</f>
        <v>150</v>
      </c>
    </row>
    <row r="83" spans="1:8" ht="15.75">
      <c r="A83" s="107" t="s">
        <v>11</v>
      </c>
      <c r="B83" s="117" t="s">
        <v>2490</v>
      </c>
      <c r="C83" s="113" t="s">
        <v>2491</v>
      </c>
      <c r="D83" s="118" t="s">
        <v>49</v>
      </c>
      <c r="E83" s="111" t="s">
        <v>2383</v>
      </c>
      <c r="F83" s="118"/>
      <c r="G83" s="118"/>
      <c r="H83" s="112">
        <f>[1]Sheet1!N89</f>
        <v>184.5</v>
      </c>
    </row>
    <row r="84" spans="1:8" ht="15.75">
      <c r="A84" s="107" t="s">
        <v>11</v>
      </c>
      <c r="B84" s="117" t="s">
        <v>2492</v>
      </c>
      <c r="C84" s="113" t="s">
        <v>2491</v>
      </c>
      <c r="D84" s="118" t="s">
        <v>49</v>
      </c>
      <c r="E84" s="111" t="s">
        <v>2383</v>
      </c>
      <c r="F84" s="118"/>
      <c r="G84" s="118"/>
      <c r="H84" s="112">
        <f>[1]Sheet1!N90</f>
        <v>156</v>
      </c>
    </row>
    <row r="85" spans="1:8" ht="15.75">
      <c r="A85" s="107" t="s">
        <v>11</v>
      </c>
      <c r="B85" s="117" t="s">
        <v>2493</v>
      </c>
      <c r="C85" s="113" t="s">
        <v>2491</v>
      </c>
      <c r="D85" s="118" t="s">
        <v>49</v>
      </c>
      <c r="E85" s="111" t="s">
        <v>2383</v>
      </c>
      <c r="F85" s="118"/>
      <c r="G85" s="118"/>
      <c r="H85" s="112">
        <f>[1]Sheet1!N91</f>
        <v>157.5</v>
      </c>
    </row>
    <row r="86" spans="1:8" ht="15.75">
      <c r="A86" s="107" t="s">
        <v>11</v>
      </c>
      <c r="B86" s="117" t="s">
        <v>2494</v>
      </c>
      <c r="C86" s="113" t="s">
        <v>2491</v>
      </c>
      <c r="D86" s="118" t="s">
        <v>49</v>
      </c>
      <c r="E86" s="111" t="s">
        <v>2383</v>
      </c>
      <c r="F86" s="118"/>
      <c r="G86" s="118"/>
      <c r="H86" s="112">
        <f>[1]Sheet1!N92</f>
        <v>165</v>
      </c>
    </row>
    <row r="87" spans="1:8" ht="15.75">
      <c r="A87" s="107" t="s">
        <v>11</v>
      </c>
      <c r="B87" s="117" t="s">
        <v>2495</v>
      </c>
      <c r="C87" s="113" t="s">
        <v>2491</v>
      </c>
      <c r="D87" s="118" t="s">
        <v>49</v>
      </c>
      <c r="E87" s="111" t="s">
        <v>2383</v>
      </c>
      <c r="F87" s="118"/>
      <c r="G87" s="118"/>
      <c r="H87" s="112">
        <f>[1]Sheet1!N93</f>
        <v>153.75</v>
      </c>
    </row>
    <row r="88" spans="1:8" ht="15.75">
      <c r="A88" s="107" t="s">
        <v>11</v>
      </c>
      <c r="B88" s="117" t="s">
        <v>2496</v>
      </c>
      <c r="C88" s="113" t="s">
        <v>2491</v>
      </c>
      <c r="D88" s="118" t="s">
        <v>49</v>
      </c>
      <c r="E88" s="111" t="s">
        <v>2383</v>
      </c>
      <c r="F88" s="118"/>
      <c r="G88" s="118"/>
      <c r="H88" s="112">
        <f>[1]Sheet1!N94</f>
        <v>198.75</v>
      </c>
    </row>
    <row r="89" spans="1:8" ht="15.75">
      <c r="A89" s="107" t="s">
        <v>11</v>
      </c>
      <c r="B89" s="117" t="s">
        <v>2497</v>
      </c>
      <c r="C89" s="113" t="s">
        <v>2491</v>
      </c>
      <c r="D89" s="118" t="s">
        <v>49</v>
      </c>
      <c r="E89" s="111" t="s">
        <v>2383</v>
      </c>
      <c r="F89" s="118"/>
      <c r="G89" s="118"/>
      <c r="H89" s="112">
        <f>[1]Sheet1!N95</f>
        <v>156</v>
      </c>
    </row>
    <row r="90" spans="1:8" ht="15.75">
      <c r="A90" s="107" t="s">
        <v>11</v>
      </c>
      <c r="B90" s="117" t="s">
        <v>2498</v>
      </c>
      <c r="C90" s="113" t="s">
        <v>2491</v>
      </c>
      <c r="D90" s="118" t="s">
        <v>49</v>
      </c>
      <c r="E90" s="111" t="s">
        <v>2383</v>
      </c>
      <c r="F90" s="118"/>
      <c r="G90" s="118"/>
      <c r="H90" s="112">
        <f>[1]Sheet1!N96</f>
        <v>151.5</v>
      </c>
    </row>
    <row r="91" spans="1:8" ht="15.75">
      <c r="A91" s="107" t="s">
        <v>11</v>
      </c>
      <c r="B91" s="117" t="s">
        <v>2499</v>
      </c>
      <c r="C91" s="113" t="s">
        <v>2491</v>
      </c>
      <c r="D91" s="118" t="s">
        <v>49</v>
      </c>
      <c r="E91" s="111" t="s">
        <v>2383</v>
      </c>
      <c r="F91" s="118"/>
      <c r="G91" s="118"/>
      <c r="H91" s="112">
        <f>[1]Sheet1!N97</f>
        <v>177</v>
      </c>
    </row>
    <row r="92" spans="1:8" ht="15.75">
      <c r="A92" s="107" t="s">
        <v>11</v>
      </c>
      <c r="B92" s="117" t="s">
        <v>2500</v>
      </c>
      <c r="C92" s="113" t="s">
        <v>2501</v>
      </c>
      <c r="D92" s="118" t="s">
        <v>60</v>
      </c>
      <c r="E92" s="111" t="s">
        <v>2383</v>
      </c>
      <c r="F92" s="118"/>
      <c r="G92" s="118"/>
      <c r="H92" s="112">
        <f>[1]Sheet1!N98</f>
        <v>112.5</v>
      </c>
    </row>
    <row r="93" spans="1:8" ht="15.75">
      <c r="A93" s="107" t="s">
        <v>11</v>
      </c>
      <c r="B93" s="117" t="s">
        <v>2502</v>
      </c>
      <c r="C93" s="113" t="s">
        <v>2501</v>
      </c>
      <c r="D93" s="118" t="s">
        <v>2476</v>
      </c>
      <c r="E93" s="111" t="s">
        <v>2383</v>
      </c>
      <c r="F93" s="118"/>
      <c r="G93" s="118"/>
      <c r="H93" s="112">
        <f>[1]Sheet1!N99</f>
        <v>187.5</v>
      </c>
    </row>
    <row r="94" spans="1:8" ht="15.75">
      <c r="A94" s="107" t="s">
        <v>11</v>
      </c>
      <c r="B94" s="117" t="s">
        <v>2503</v>
      </c>
      <c r="C94" s="113" t="s">
        <v>2501</v>
      </c>
      <c r="D94" s="118" t="s">
        <v>742</v>
      </c>
      <c r="E94" s="111" t="s">
        <v>2383</v>
      </c>
      <c r="F94" s="118"/>
      <c r="G94" s="118"/>
      <c r="H94" s="112">
        <f>[1]Sheet1!N100</f>
        <v>187.5</v>
      </c>
    </row>
    <row r="95" spans="1:8" ht="15.75">
      <c r="A95" s="107" t="s">
        <v>11</v>
      </c>
      <c r="B95" s="117" t="s">
        <v>2504</v>
      </c>
      <c r="C95" s="113" t="s">
        <v>2501</v>
      </c>
      <c r="D95" s="118" t="s">
        <v>742</v>
      </c>
      <c r="E95" s="111" t="s">
        <v>2383</v>
      </c>
      <c r="F95" s="118"/>
      <c r="G95" s="118"/>
      <c r="H95" s="112">
        <f>[1]Sheet1!N101</f>
        <v>112.5</v>
      </c>
    </row>
    <row r="96" spans="1:8" ht="15.75">
      <c r="A96" s="107" t="s">
        <v>11</v>
      </c>
      <c r="B96" s="117" t="s">
        <v>2505</v>
      </c>
      <c r="C96" s="113" t="s">
        <v>2506</v>
      </c>
      <c r="D96" s="118" t="s">
        <v>49</v>
      </c>
      <c r="E96" s="111" t="s">
        <v>2383</v>
      </c>
      <c r="F96" s="118"/>
      <c r="G96" s="118"/>
      <c r="H96" s="112">
        <f>[1]Sheet1!N102</f>
        <v>135</v>
      </c>
    </row>
    <row r="97" spans="1:8" ht="15.75">
      <c r="A97" s="107" t="s">
        <v>11</v>
      </c>
      <c r="B97" s="117" t="s">
        <v>2507</v>
      </c>
      <c r="C97" s="113" t="s">
        <v>2506</v>
      </c>
      <c r="D97" s="118" t="s">
        <v>49</v>
      </c>
      <c r="E97" s="111" t="s">
        <v>2383</v>
      </c>
      <c r="F97" s="118"/>
      <c r="G97" s="118"/>
      <c r="H97" s="112">
        <f>[1]Sheet1!N103</f>
        <v>165</v>
      </c>
    </row>
    <row r="98" spans="1:8" ht="15.75">
      <c r="A98" s="107" t="s">
        <v>11</v>
      </c>
      <c r="B98" s="117" t="s">
        <v>2508</v>
      </c>
      <c r="C98" s="113" t="s">
        <v>2509</v>
      </c>
      <c r="D98" s="118" t="s">
        <v>1904</v>
      </c>
      <c r="E98" s="111" t="s">
        <v>2383</v>
      </c>
      <c r="F98" s="118"/>
      <c r="G98" s="118"/>
      <c r="H98" s="112">
        <f>[1]Sheet1!N104</f>
        <v>150</v>
      </c>
    </row>
    <row r="99" spans="1:8" ht="15.75">
      <c r="A99" s="107" t="s">
        <v>11</v>
      </c>
      <c r="B99" s="117" t="s">
        <v>2510</v>
      </c>
      <c r="C99" s="113" t="s">
        <v>2509</v>
      </c>
      <c r="D99" s="118" t="s">
        <v>1904</v>
      </c>
      <c r="E99" s="111" t="s">
        <v>2383</v>
      </c>
      <c r="F99" s="118"/>
      <c r="G99" s="118"/>
      <c r="H99" s="112">
        <f>[1]Sheet1!N105</f>
        <v>150</v>
      </c>
    </row>
    <row r="100" spans="1:8" ht="21" thickBot="1">
      <c r="A100" s="124" t="s">
        <v>79</v>
      </c>
      <c r="B100" s="125"/>
      <c r="C100" s="125"/>
      <c r="D100" s="125"/>
      <c r="E100" s="125"/>
      <c r="F100" s="125"/>
      <c r="G100" s="126"/>
      <c r="H100" s="119">
        <f>SUM(H2:H99)</f>
        <v>15328.5</v>
      </c>
    </row>
  </sheetData>
  <mergeCells count="1">
    <mergeCell ref="A100:G100"/>
  </mergeCells>
  <pageMargins left="0.2" right="0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ESSP</vt:lpstr>
      <vt:lpstr>PPRS</vt:lpstr>
      <vt:lpstr>SAS</vt:lpstr>
      <vt:lpstr>SMHS</vt:lpstr>
      <vt:lpstr>AALTP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</dc:creator>
  <cp:lastModifiedBy>Hamid Ahmed</cp:lastModifiedBy>
  <cp:lastPrinted>2017-10-05T07:20:47Z</cp:lastPrinted>
  <dcterms:created xsi:type="dcterms:W3CDTF">2017-09-22T06:55:05Z</dcterms:created>
  <dcterms:modified xsi:type="dcterms:W3CDTF">2017-10-10T10:12:20Z</dcterms:modified>
</cp:coreProperties>
</file>